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5" windowWidth="11610" windowHeight="5445"/>
  </bookViews>
  <sheets>
    <sheet name="приложение " sheetId="3" r:id="rId1"/>
  </sheets>
  <externalReferences>
    <externalReference r:id="rId2"/>
  </externalReferences>
  <definedNames>
    <definedName name="_xlnm.Database">[1]ТЕХАРАК!#REF!</definedName>
  </definedNames>
  <calcPr calcId="145621"/>
</workbook>
</file>

<file path=xl/calcChain.xml><?xml version="1.0" encoding="utf-8"?>
<calcChain xmlns="http://schemas.openxmlformats.org/spreadsheetml/2006/main">
  <c r="DW106" i="3" l="1"/>
  <c r="DV106" i="3"/>
  <c r="DU106" i="3"/>
  <c r="DT106" i="3"/>
  <c r="DS106" i="3"/>
  <c r="DR106" i="3"/>
  <c r="DO106" i="3"/>
  <c r="DN106" i="3"/>
  <c r="DV105" i="3"/>
  <c r="DS105" i="3"/>
  <c r="DR105" i="3"/>
  <c r="DV104" i="3"/>
  <c r="DS104" i="3"/>
  <c r="DR104" i="3"/>
  <c r="DV103" i="3"/>
  <c r="DS103" i="3"/>
  <c r="DR103" i="3"/>
  <c r="DV102" i="3"/>
  <c r="DS102" i="3"/>
  <c r="DR102" i="3"/>
  <c r="DV101" i="3"/>
  <c r="DS101" i="3"/>
  <c r="DR101" i="3"/>
  <c r="DV100" i="3"/>
  <c r="DS100" i="3"/>
  <c r="DR100" i="3"/>
  <c r="DV99" i="3"/>
  <c r="DS99" i="3"/>
  <c r="DR99" i="3"/>
  <c r="DV98" i="3"/>
  <c r="DS98" i="3"/>
  <c r="DR98" i="3"/>
  <c r="DV97" i="3"/>
  <c r="DS97" i="3"/>
  <c r="DR97" i="3"/>
  <c r="DV96" i="3"/>
  <c r="DS96" i="3"/>
  <c r="DR96" i="3"/>
  <c r="DV95" i="3"/>
  <c r="DS95" i="3"/>
  <c r="DR95" i="3"/>
  <c r="DV94" i="3"/>
  <c r="DS94" i="3"/>
  <c r="DR94" i="3"/>
  <c r="DV93" i="3"/>
  <c r="DS93" i="3"/>
  <c r="DR93" i="3"/>
  <c r="DV92" i="3"/>
  <c r="DS92" i="3"/>
  <c r="DR92" i="3"/>
  <c r="DV91" i="3"/>
  <c r="DS91" i="3"/>
  <c r="DR91" i="3"/>
  <c r="DV90" i="3"/>
  <c r="DS90" i="3"/>
  <c r="DR90" i="3"/>
  <c r="DV89" i="3"/>
  <c r="DS89" i="3"/>
  <c r="DR89" i="3"/>
  <c r="DV88" i="3"/>
  <c r="DS88" i="3"/>
  <c r="DR88" i="3"/>
  <c r="DV87" i="3"/>
  <c r="DS87" i="3"/>
  <c r="DR87" i="3"/>
  <c r="DV86" i="3"/>
  <c r="DS86" i="3"/>
  <c r="DR86" i="3"/>
  <c r="DV85" i="3"/>
  <c r="DS85" i="3"/>
  <c r="DR85" i="3"/>
  <c r="DV84" i="3"/>
  <c r="DS84" i="3"/>
  <c r="DR84" i="3"/>
  <c r="DV83" i="3"/>
  <c r="DS83" i="3"/>
  <c r="DR83" i="3"/>
  <c r="DV82" i="3"/>
  <c r="DS82" i="3"/>
  <c r="DR82" i="3"/>
  <c r="DV81" i="3"/>
  <c r="DS81" i="3"/>
  <c r="DR81" i="3"/>
  <c r="DV80" i="3"/>
  <c r="DS80" i="3"/>
  <c r="DR80" i="3"/>
  <c r="DV79" i="3"/>
  <c r="DS79" i="3"/>
  <c r="DR79" i="3"/>
  <c r="DV78" i="3"/>
  <c r="DS78" i="3"/>
  <c r="DR78" i="3"/>
  <c r="DV77" i="3"/>
  <c r="DS77" i="3"/>
  <c r="DR77" i="3"/>
  <c r="DV76" i="3"/>
  <c r="DS76" i="3"/>
  <c r="DR76" i="3"/>
  <c r="DV75" i="3"/>
  <c r="DS75" i="3"/>
  <c r="DR75" i="3"/>
  <c r="DV74" i="3"/>
  <c r="DS74" i="3"/>
  <c r="DR74" i="3"/>
  <c r="DV73" i="3"/>
  <c r="DS73" i="3"/>
  <c r="DR73" i="3"/>
  <c r="DV72" i="3"/>
  <c r="DS72" i="3"/>
  <c r="DR72" i="3"/>
  <c r="DV71" i="3"/>
  <c r="DS71" i="3"/>
  <c r="DR71" i="3"/>
  <c r="DV70" i="3"/>
  <c r="DS70" i="3"/>
  <c r="DR70" i="3"/>
  <c r="DV69" i="3"/>
  <c r="DS69" i="3"/>
  <c r="DR69" i="3"/>
  <c r="DV68" i="3"/>
  <c r="DS68" i="3"/>
  <c r="DR68" i="3"/>
  <c r="DV67" i="3"/>
  <c r="DS67" i="3"/>
  <c r="DR67" i="3"/>
  <c r="DV66" i="3"/>
  <c r="DS66" i="3"/>
  <c r="DR66" i="3"/>
  <c r="DV65" i="3"/>
  <c r="DS65" i="3"/>
  <c r="DR65" i="3"/>
  <c r="DV64" i="3"/>
  <c r="DS64" i="3"/>
  <c r="DR64" i="3"/>
  <c r="DV63" i="3"/>
  <c r="DS63" i="3"/>
  <c r="DR63" i="3"/>
  <c r="DV62" i="3"/>
  <c r="DS62" i="3"/>
  <c r="DR62" i="3"/>
  <c r="DV61" i="3"/>
  <c r="DS61" i="3"/>
  <c r="DR61" i="3"/>
  <c r="DV60" i="3"/>
  <c r="DS60" i="3"/>
  <c r="DR60" i="3"/>
  <c r="DV59" i="3"/>
  <c r="DS59" i="3"/>
  <c r="DR59" i="3"/>
  <c r="DV58" i="3"/>
  <c r="DS58" i="3"/>
  <c r="DR58" i="3"/>
  <c r="DV57" i="3"/>
  <c r="DS57" i="3"/>
  <c r="DR57" i="3"/>
  <c r="DV56" i="3"/>
  <c r="DS56" i="3"/>
  <c r="DR56" i="3"/>
  <c r="DV55" i="3"/>
  <c r="DS55" i="3"/>
  <c r="DR55" i="3"/>
  <c r="DV54" i="3"/>
  <c r="DS54" i="3"/>
  <c r="DR54" i="3"/>
  <c r="DV53" i="3"/>
  <c r="DS53" i="3"/>
  <c r="DR53" i="3"/>
  <c r="DV52" i="3"/>
  <c r="DS52" i="3"/>
  <c r="DR52" i="3"/>
  <c r="DV51" i="3"/>
  <c r="DS51" i="3"/>
  <c r="DR51" i="3"/>
  <c r="DV50" i="3"/>
  <c r="DS50" i="3"/>
  <c r="DR50" i="3"/>
  <c r="DV49" i="3"/>
  <c r="DS49" i="3"/>
  <c r="DR49" i="3"/>
  <c r="DV48" i="3"/>
  <c r="DS48" i="3"/>
  <c r="DR48" i="3"/>
  <c r="DV47" i="3"/>
  <c r="DS47" i="3"/>
  <c r="DR47" i="3"/>
  <c r="DV46" i="3"/>
  <c r="DS46" i="3"/>
  <c r="DR46" i="3"/>
  <c r="DV45" i="3"/>
  <c r="DS45" i="3"/>
  <c r="DR45" i="3"/>
  <c r="DV44" i="3"/>
  <c r="DS44" i="3"/>
  <c r="DR44" i="3"/>
  <c r="DV43" i="3"/>
  <c r="DS43" i="3"/>
  <c r="DR43" i="3"/>
  <c r="DV42" i="3"/>
  <c r="DS42" i="3"/>
  <c r="DR42" i="3"/>
  <c r="DV41" i="3"/>
  <c r="DS41" i="3"/>
  <c r="DR41" i="3"/>
  <c r="DV40" i="3"/>
  <c r="DS40" i="3"/>
  <c r="DR40" i="3"/>
  <c r="DV39" i="3"/>
  <c r="DS39" i="3"/>
  <c r="DR39" i="3"/>
  <c r="DV38" i="3"/>
  <c r="DS38" i="3"/>
  <c r="DR38" i="3"/>
  <c r="DV37" i="3"/>
  <c r="DS37" i="3"/>
  <c r="DR37" i="3"/>
  <c r="DV36" i="3"/>
  <c r="DS36" i="3"/>
  <c r="DR36" i="3"/>
  <c r="DV35" i="3"/>
  <c r="DS35" i="3"/>
  <c r="DR35" i="3"/>
  <c r="DV34" i="3"/>
  <c r="DS34" i="3"/>
  <c r="DR34" i="3"/>
  <c r="DV33" i="3"/>
  <c r="DS33" i="3"/>
  <c r="DR33" i="3"/>
  <c r="DV32" i="3"/>
  <c r="DS32" i="3"/>
  <c r="DR32" i="3"/>
  <c r="DV31" i="3"/>
  <c r="DS31" i="3"/>
  <c r="DR31" i="3"/>
  <c r="DV30" i="3"/>
  <c r="DS30" i="3"/>
  <c r="DR30" i="3"/>
  <c r="DV29" i="3"/>
  <c r="DS29" i="3"/>
  <c r="DR29" i="3"/>
  <c r="CX29" i="3"/>
  <c r="CW29" i="3"/>
  <c r="CN29" i="3"/>
  <c r="CF29" i="3"/>
  <c r="CC29" i="3"/>
  <c r="CB29" i="3"/>
  <c r="BY29" i="3"/>
  <c r="BU29" i="3"/>
  <c r="O29" i="3"/>
  <c r="N29" i="3"/>
  <c r="DV28" i="3"/>
  <c r="DS28" i="3"/>
  <c r="DR28" i="3"/>
  <c r="CX28" i="3"/>
  <c r="CW28" i="3"/>
  <c r="CN28" i="3"/>
  <c r="CF28" i="3"/>
  <c r="CC28" i="3"/>
  <c r="CB28" i="3"/>
  <c r="BY28" i="3"/>
  <c r="BU28" i="3"/>
  <c r="O28" i="3"/>
  <c r="N28" i="3"/>
  <c r="DV27" i="3"/>
  <c r="DS27" i="3"/>
  <c r="DR27" i="3"/>
  <c r="CX27" i="3"/>
  <c r="CW27" i="3"/>
  <c r="CN27" i="3"/>
  <c r="CI27" i="3"/>
  <c r="CF27" i="3"/>
  <c r="CC27" i="3"/>
  <c r="CB27" i="3"/>
  <c r="BY27" i="3"/>
  <c r="BU27" i="3"/>
  <c r="O27" i="3"/>
  <c r="N27" i="3"/>
  <c r="DV26" i="3"/>
  <c r="DS26" i="3"/>
  <c r="DR26" i="3"/>
  <c r="CX26" i="3"/>
  <c r="CW26" i="3"/>
  <c r="CN26" i="3"/>
  <c r="CF26" i="3"/>
  <c r="CB26" i="3"/>
  <c r="BY26" i="3"/>
  <c r="O26" i="3"/>
  <c r="DV25" i="3"/>
  <c r="DS25" i="3"/>
  <c r="DR25" i="3"/>
  <c r="DV24" i="3"/>
  <c r="DS24" i="3"/>
  <c r="DR24" i="3"/>
  <c r="DV23" i="3"/>
  <c r="DS23" i="3"/>
  <c r="DR23" i="3"/>
  <c r="DV22" i="3"/>
  <c r="DS22" i="3"/>
  <c r="DR22" i="3"/>
  <c r="CX22" i="3"/>
  <c r="CW22" i="3"/>
  <c r="CN22" i="3"/>
  <c r="CF22" i="3"/>
  <c r="CB22" i="3"/>
  <c r="BY22" i="3"/>
  <c r="BU22" i="3"/>
  <c r="O22" i="3"/>
  <c r="N22" i="3"/>
  <c r="DV21" i="3"/>
  <c r="DS21" i="3"/>
  <c r="DR21" i="3"/>
  <c r="CX21" i="3"/>
  <c r="CW21" i="3"/>
  <c r="CN21" i="3"/>
  <c r="CI21" i="3"/>
  <c r="CF21" i="3"/>
  <c r="CC21" i="3"/>
  <c r="CB21" i="3"/>
  <c r="BY21" i="3"/>
  <c r="BU21" i="3"/>
  <c r="O21" i="3"/>
  <c r="N21" i="3"/>
  <c r="DV20" i="3"/>
  <c r="DS20" i="3"/>
  <c r="DR20" i="3"/>
  <c r="DV19" i="3"/>
  <c r="DS19" i="3"/>
  <c r="DR19" i="3"/>
  <c r="CX19" i="3"/>
  <c r="CW19" i="3"/>
  <c r="CN19" i="3"/>
  <c r="CF19" i="3"/>
  <c r="CC19" i="3"/>
  <c r="CB19" i="3"/>
  <c r="BY19" i="3"/>
  <c r="BU19" i="3"/>
  <c r="O19" i="3"/>
  <c r="N19" i="3"/>
  <c r="DV18" i="3"/>
  <c r="DS18" i="3"/>
  <c r="DR18" i="3"/>
  <c r="CX18" i="3"/>
  <c r="CW18" i="3"/>
  <c r="CN18" i="3"/>
  <c r="CF18" i="3"/>
  <c r="CC18" i="3"/>
  <c r="CB18" i="3"/>
  <c r="BY18" i="3"/>
  <c r="BU18" i="3"/>
  <c r="O18" i="3"/>
  <c r="N18" i="3"/>
  <c r="DV17" i="3"/>
  <c r="DS17" i="3"/>
  <c r="DR17" i="3"/>
  <c r="CX17" i="3"/>
  <c r="CW17" i="3"/>
  <c r="CN17" i="3"/>
  <c r="CF17" i="3"/>
  <c r="CC17" i="3"/>
  <c r="CB17" i="3"/>
  <c r="BY17" i="3"/>
  <c r="BU17" i="3"/>
  <c r="O17" i="3"/>
  <c r="N17" i="3"/>
  <c r="DV16" i="3"/>
  <c r="DS16" i="3"/>
  <c r="DR16" i="3"/>
  <c r="CX16" i="3"/>
  <c r="CW16" i="3"/>
  <c r="CN16" i="3"/>
  <c r="CF16" i="3"/>
  <c r="CC16" i="3"/>
  <c r="CB16" i="3"/>
  <c r="BY16" i="3"/>
  <c r="BU16" i="3"/>
  <c r="O16" i="3"/>
  <c r="N16" i="3"/>
  <c r="DV15" i="3"/>
  <c r="DS15" i="3"/>
  <c r="DR15" i="3"/>
  <c r="CX15" i="3"/>
  <c r="CW15" i="3"/>
  <c r="CN15" i="3"/>
  <c r="CF15" i="3"/>
  <c r="CC15" i="3"/>
  <c r="CB15" i="3"/>
  <c r="BY15" i="3"/>
  <c r="BU15" i="3"/>
  <c r="O15" i="3"/>
  <c r="N15" i="3"/>
  <c r="DV14" i="3"/>
  <c r="DS14" i="3"/>
  <c r="DR14" i="3"/>
  <c r="CW14" i="3"/>
  <c r="CN14" i="3"/>
  <c r="CF14" i="3"/>
  <c r="CB14" i="3"/>
  <c r="BY14" i="3"/>
  <c r="BU14" i="3"/>
  <c r="BJ14" i="3"/>
  <c r="BI14" i="3"/>
  <c r="BH14" i="3"/>
  <c r="BG14" i="3"/>
  <c r="BF14" i="3"/>
  <c r="BE14" i="3"/>
  <c r="BD14" i="3"/>
  <c r="BC14" i="3"/>
  <c r="BB14" i="3"/>
  <c r="BA14" i="3"/>
  <c r="AO14" i="3"/>
  <c r="AH14" i="3"/>
  <c r="AG14" i="3"/>
  <c r="AB14" i="3"/>
  <c r="Z14" i="3"/>
  <c r="R14" i="3"/>
  <c r="L14" i="3"/>
  <c r="K14" i="3"/>
  <c r="DV13" i="3"/>
  <c r="DS13" i="3"/>
  <c r="DR13" i="3"/>
  <c r="CX13" i="3"/>
  <c r="CW13" i="3"/>
  <c r="CN13" i="3"/>
  <c r="CF13" i="3"/>
  <c r="CC13" i="3"/>
  <c r="CB13" i="3"/>
  <c r="BY13" i="3"/>
  <c r="BU13" i="3"/>
  <c r="O13" i="3"/>
  <c r="N13" i="3"/>
  <c r="DV12" i="3"/>
  <c r="DS12" i="3"/>
  <c r="DR12" i="3"/>
  <c r="CX12" i="3"/>
  <c r="CW12" i="3"/>
  <c r="CN12" i="3"/>
  <c r="CF12" i="3"/>
  <c r="CC12" i="3"/>
  <c r="CB12" i="3"/>
  <c r="BY12" i="3"/>
  <c r="BU12" i="3"/>
  <c r="O12" i="3"/>
  <c r="N12" i="3"/>
  <c r="DV11" i="3"/>
  <c r="DS11" i="3"/>
  <c r="DR11" i="3"/>
  <c r="CX11" i="3"/>
  <c r="CW11" i="3"/>
  <c r="CN11" i="3"/>
  <c r="CF11" i="3"/>
  <c r="CC11" i="3"/>
  <c r="CB11" i="3"/>
  <c r="BY11" i="3"/>
  <c r="BU11" i="3"/>
  <c r="O11" i="3"/>
  <c r="N11" i="3"/>
  <c r="DV10" i="3"/>
  <c r="DS10" i="3"/>
  <c r="DR10" i="3"/>
  <c r="DV9" i="3"/>
  <c r="DS9" i="3"/>
  <c r="DR9" i="3"/>
  <c r="CX9" i="3"/>
  <c r="CW9" i="3"/>
  <c r="CN9" i="3"/>
  <c r="CF9" i="3"/>
  <c r="CB9" i="3"/>
  <c r="BY9" i="3"/>
  <c r="BU9" i="3"/>
  <c r="O9" i="3"/>
  <c r="N9" i="3"/>
  <c r="DV8" i="3"/>
  <c r="DS8" i="3"/>
  <c r="DR8" i="3"/>
  <c r="CX8" i="3"/>
  <c r="CW8" i="3"/>
  <c r="CN8" i="3"/>
  <c r="CF8" i="3"/>
  <c r="CC8" i="3"/>
  <c r="CB8" i="3"/>
  <c r="BY8" i="3"/>
  <c r="BU8" i="3"/>
  <c r="O8" i="3"/>
  <c r="DV7" i="3"/>
  <c r="DS7" i="3"/>
  <c r="DR7" i="3"/>
  <c r="CX7" i="3"/>
  <c r="CW7" i="3"/>
  <c r="CN7" i="3"/>
  <c r="CF7" i="3"/>
  <c r="CC7" i="3"/>
  <c r="CB7" i="3"/>
  <c r="BY7" i="3"/>
  <c r="BU7" i="3"/>
  <c r="O7" i="3"/>
  <c r="N7" i="3"/>
  <c r="DV6" i="3"/>
  <c r="DS6" i="3"/>
  <c r="DR6" i="3"/>
  <c r="CX6" i="3"/>
  <c r="CW6" i="3"/>
  <c r="CN6" i="3"/>
  <c r="CF6" i="3"/>
  <c r="CC6" i="3"/>
  <c r="CB6" i="3"/>
  <c r="BY6" i="3"/>
  <c r="BU6" i="3"/>
  <c r="O6" i="3"/>
  <c r="N6" i="3"/>
  <c r="DV5" i="3"/>
  <c r="DS5" i="3"/>
  <c r="DR5" i="3"/>
  <c r="CX5" i="3"/>
  <c r="CW5" i="3"/>
  <c r="CN5" i="3"/>
  <c r="CF5" i="3"/>
  <c r="CC5" i="3"/>
  <c r="CB5" i="3"/>
  <c r="BY5" i="3"/>
  <c r="BU5" i="3"/>
  <c r="O5" i="3"/>
  <c r="N5" i="3"/>
</calcChain>
</file>

<file path=xl/sharedStrings.xml><?xml version="1.0" encoding="utf-8"?>
<sst xmlns="http://schemas.openxmlformats.org/spreadsheetml/2006/main" count="1460" uniqueCount="561">
  <si>
    <t>пр.Кирова, 25</t>
  </si>
  <si>
    <t>01011323</t>
  </si>
  <si>
    <t>пр.Кирова д.25</t>
  </si>
  <si>
    <t>пр.Кирова, 45</t>
  </si>
  <si>
    <t>01011331</t>
  </si>
  <si>
    <t>пр.Кирова д.45</t>
  </si>
  <si>
    <t xml:space="preserve">пр.Кирова д.45          </t>
  </si>
  <si>
    <t>Кошевого, 6 к.1</t>
  </si>
  <si>
    <t>к/пан,кирп</t>
  </si>
  <si>
    <t>01011307</t>
  </si>
  <si>
    <t>Кошевого д.6 корп.1</t>
  </si>
  <si>
    <t xml:space="preserve">Кошевого д.6 корп. 1               </t>
  </si>
  <si>
    <t>Кошевого, 6 к.2</t>
  </si>
  <si>
    <t>01011308</t>
  </si>
  <si>
    <t>Кошевого д.6 корп.2</t>
  </si>
  <si>
    <t xml:space="preserve">Кошевого д.6 корп. 2               </t>
  </si>
  <si>
    <t>Крупской, 22</t>
  </si>
  <si>
    <t>01011997</t>
  </si>
  <si>
    <t>Крупской д.22</t>
  </si>
  <si>
    <t xml:space="preserve">Крупской д.22                  </t>
  </si>
  <si>
    <t>Беринга, 11</t>
  </si>
  <si>
    <t>кирп</t>
  </si>
  <si>
    <t>01011585</t>
  </si>
  <si>
    <t>Беринга д.11</t>
  </si>
  <si>
    <t xml:space="preserve">Беринга д.11                   </t>
  </si>
  <si>
    <t>Беринга, 13</t>
  </si>
  <si>
    <t>01011586</t>
  </si>
  <si>
    <t>Беринга д.13</t>
  </si>
  <si>
    <t xml:space="preserve">Беринга д.13                   </t>
  </si>
  <si>
    <t>пр.Кольский, 7</t>
  </si>
  <si>
    <t>01011286</t>
  </si>
  <si>
    <t>пр.Кольский д.7</t>
  </si>
  <si>
    <t>пр.Кольский  д.7</t>
  </si>
  <si>
    <t>пр.Кольский, 93</t>
  </si>
  <si>
    <t>01011596</t>
  </si>
  <si>
    <t>пр.Кольский д.93</t>
  </si>
  <si>
    <t xml:space="preserve">пр.Кольский д.93        </t>
  </si>
  <si>
    <t>Спортивная, 7/6</t>
  </si>
  <si>
    <t>Спортивная д.7/6</t>
  </si>
  <si>
    <t xml:space="preserve">Спортивная д.7/6               </t>
  </si>
  <si>
    <t>01011811</t>
  </si>
  <si>
    <t>Г.Рыбачьего д.11</t>
  </si>
  <si>
    <t xml:space="preserve">Г.Pыбачьего д.11               </t>
  </si>
  <si>
    <t>Г.Рыбачьего, 17</t>
  </si>
  <si>
    <t>01011814</t>
  </si>
  <si>
    <t>Г.Рыбачьего д.17</t>
  </si>
  <si>
    <t xml:space="preserve">Г.Pыбачьего д.17               </t>
  </si>
  <si>
    <t>Г.Рыбачьего, 42</t>
  </si>
  <si>
    <t>01011979</t>
  </si>
  <si>
    <t xml:space="preserve">Г.Рыбачьего д.42 </t>
  </si>
  <si>
    <t xml:space="preserve">Г.Pыбачьего д.42               </t>
  </si>
  <si>
    <t>Орликовой д.21</t>
  </si>
  <si>
    <t xml:space="preserve">Орликовой д.21                 </t>
  </si>
  <si>
    <t>Орликовой, 26</t>
  </si>
  <si>
    <t>Орликовой д.26</t>
  </si>
  <si>
    <t xml:space="preserve">Орликовой д.26                 </t>
  </si>
  <si>
    <t>Орликовой, 4</t>
  </si>
  <si>
    <t>01011364</t>
  </si>
  <si>
    <t>Орликовой д.4</t>
  </si>
  <si>
    <t xml:space="preserve">Орликовой д.4                  </t>
  </si>
  <si>
    <t>Орликовой, 44</t>
  </si>
  <si>
    <t>01011367</t>
  </si>
  <si>
    <t>Орликовой д.44</t>
  </si>
  <si>
    <t xml:space="preserve">Орликовой д.44                 </t>
  </si>
  <si>
    <t>Орликовой, 49</t>
  </si>
  <si>
    <t>01011342</t>
  </si>
  <si>
    <t>Орликовой д.49</t>
  </si>
  <si>
    <t xml:space="preserve">Орликовой д.49                 </t>
  </si>
  <si>
    <t>Орликовой, 5</t>
  </si>
  <si>
    <t>268/0,1</t>
  </si>
  <si>
    <t>01011369</t>
  </si>
  <si>
    <t>Орликовой д.5</t>
  </si>
  <si>
    <t xml:space="preserve">Орликовой д.5                  </t>
  </si>
  <si>
    <t>Орликовой, 57</t>
  </si>
  <si>
    <t>01011376</t>
  </si>
  <si>
    <t>Орликовой д.57</t>
  </si>
  <si>
    <t xml:space="preserve">Орликовой д.57                 </t>
  </si>
  <si>
    <t>Достоевского, 20</t>
  </si>
  <si>
    <t>01011421</t>
  </si>
  <si>
    <t>Достоевского д.20</t>
  </si>
  <si>
    <t xml:space="preserve">Достоевского д.20              </t>
  </si>
  <si>
    <t>Достоевского, 27</t>
  </si>
  <si>
    <t>01011425</t>
  </si>
  <si>
    <t>Достоевского д.27</t>
  </si>
  <si>
    <t xml:space="preserve">Достоевского д.27              </t>
  </si>
  <si>
    <t>Шмидта, 37</t>
  </si>
  <si>
    <t>01010704</t>
  </si>
  <si>
    <t>Шмидта д.37</t>
  </si>
  <si>
    <t xml:space="preserve">Шмидта д.37              </t>
  </si>
  <si>
    <t>51:П:НЖ-</t>
  </si>
  <si>
    <t>п</t>
  </si>
  <si>
    <t>п-</t>
  </si>
  <si>
    <t>пр.Кольский, 166</t>
  </si>
  <si>
    <t>01011828</t>
  </si>
  <si>
    <t>пр.Кольский д.166</t>
  </si>
  <si>
    <t xml:space="preserve">пр.Кольский д.166       </t>
  </si>
  <si>
    <t>Лесная, 12</t>
  </si>
  <si>
    <t>01012083</t>
  </si>
  <si>
    <t>Лесная д.12</t>
  </si>
  <si>
    <t xml:space="preserve">Лесная д.12                    </t>
  </si>
  <si>
    <t>Ломоносова, 17 к.1</t>
  </si>
  <si>
    <t>01011711</t>
  </si>
  <si>
    <t>Ломоносова д.17 корп.1</t>
  </si>
  <si>
    <t xml:space="preserve">Ломоносова д.17 корп. 1            </t>
  </si>
  <si>
    <t>Ломоносова, 3</t>
  </si>
  <si>
    <t>01011697</t>
  </si>
  <si>
    <t>Ломоносова д.3</t>
  </si>
  <si>
    <t xml:space="preserve">Ломоносова д.3                 </t>
  </si>
  <si>
    <t>Морская, 5</t>
  </si>
  <si>
    <t>01011302</t>
  </si>
  <si>
    <t>Морская д.5</t>
  </si>
  <si>
    <t xml:space="preserve">Морская д.5                    </t>
  </si>
  <si>
    <t>Орликовой, 11</t>
  </si>
  <si>
    <t>01011347</t>
  </si>
  <si>
    <t>Орликовой д.11</t>
  </si>
  <si>
    <t xml:space="preserve">Орликовой д.11                 </t>
  </si>
  <si>
    <t>Орликовой, 20</t>
  </si>
  <si>
    <t>01011350</t>
  </si>
  <si>
    <t>Орликовой д.20</t>
  </si>
  <si>
    <t xml:space="preserve">Орликовой д.20                 </t>
  </si>
  <si>
    <t>Орликовой, 21</t>
  </si>
  <si>
    <t>01011351</t>
  </si>
  <si>
    <t>Шевченко, 15</t>
  </si>
  <si>
    <t>Шевченко д.15</t>
  </si>
  <si>
    <t xml:space="preserve">Шевченко д.15                  </t>
  </si>
  <si>
    <t>Полярный круг, 11</t>
  </si>
  <si>
    <t>01011725</t>
  </si>
  <si>
    <t>Полярный круг д.11</t>
  </si>
  <si>
    <t xml:space="preserve">Полярный круг д.11             </t>
  </si>
  <si>
    <t>пр.Ленина, 94</t>
  </si>
  <si>
    <t>01011051</t>
  </si>
  <si>
    <t>пр.Ленина д.94</t>
  </si>
  <si>
    <t xml:space="preserve">пр.Ленина д.94                 </t>
  </si>
  <si>
    <t>проезд Связи, 16</t>
  </si>
  <si>
    <t>01010956</t>
  </si>
  <si>
    <t>проезд Связи д.16</t>
  </si>
  <si>
    <t xml:space="preserve">проезд Связи д.16              </t>
  </si>
  <si>
    <t>проезд Связи, 28</t>
  </si>
  <si>
    <t>01010945</t>
  </si>
  <si>
    <t>Рыбный проезд, 8</t>
  </si>
  <si>
    <t>01012944</t>
  </si>
  <si>
    <t>Рыбный проезд д.8</t>
  </si>
  <si>
    <t xml:space="preserve">Рыбный проезд д.8              </t>
  </si>
  <si>
    <t>Самойловой, 12</t>
  </si>
  <si>
    <t>01012861</t>
  </si>
  <si>
    <t>Самойловой д.12</t>
  </si>
  <si>
    <t xml:space="preserve">Самойловой д.12                </t>
  </si>
  <si>
    <t>Самойловой, 5</t>
  </si>
  <si>
    <t>01012984</t>
  </si>
  <si>
    <t>Самойловой д.5</t>
  </si>
  <si>
    <t xml:space="preserve">Самойловой д.5                 </t>
  </si>
  <si>
    <t>Северный проезд, 2</t>
  </si>
  <si>
    <t>01011231</t>
  </si>
  <si>
    <t>Северный проезд д.2</t>
  </si>
  <si>
    <t xml:space="preserve">Северный проезд д.2            </t>
  </si>
  <si>
    <t>Орликовой, 6</t>
  </si>
  <si>
    <t>01011379</t>
  </si>
  <si>
    <t>Орликовой д.6</t>
  </si>
  <si>
    <t xml:space="preserve">Орликовой д.6                  </t>
  </si>
  <si>
    <t>пер.Охотничий, 13</t>
  </si>
  <si>
    <t>01012097</t>
  </si>
  <si>
    <t>пер.Охотничий д.13</t>
  </si>
  <si>
    <t xml:space="preserve">пер.Охотничий д.13             </t>
  </si>
  <si>
    <t>пер.Якорный, 3</t>
  </si>
  <si>
    <t>01011890</t>
  </si>
  <si>
    <t>пер.Якорный д.3</t>
  </si>
  <si>
    <t xml:space="preserve">пер.Якорный д.3                </t>
  </si>
  <si>
    <t>Тарана, 19</t>
  </si>
  <si>
    <t>01011009</t>
  </si>
  <si>
    <t>Тарана д.19</t>
  </si>
  <si>
    <t xml:space="preserve">Тарана д.19                    </t>
  </si>
  <si>
    <t>Халатина, 19</t>
  </si>
  <si>
    <t>01010198</t>
  </si>
  <si>
    <t>Халатина д.19</t>
  </si>
  <si>
    <t xml:space="preserve">Халатина д.19                  </t>
  </si>
  <si>
    <t>Хлобыстова, 11</t>
  </si>
  <si>
    <t>01010541</t>
  </si>
  <si>
    <t>Хлобыстова д.11</t>
  </si>
  <si>
    <t xml:space="preserve">Хлобыстова д.11                </t>
  </si>
  <si>
    <t>Бочкова, 13</t>
  </si>
  <si>
    <t>Бочкова д.13</t>
  </si>
  <si>
    <t xml:space="preserve">Бочкова д.13                   </t>
  </si>
  <si>
    <t>Г.Рыбачьего, 11</t>
  </si>
  <si>
    <t>51:О:НЖ-</t>
  </si>
  <si>
    <t>о</t>
  </si>
  <si>
    <t>о-</t>
  </si>
  <si>
    <t>Буркова, 13</t>
  </si>
  <si>
    <t>01010820</t>
  </si>
  <si>
    <t>Буркова д.13</t>
  </si>
  <si>
    <t xml:space="preserve">Буркова д.13                   </t>
  </si>
  <si>
    <t>Генералова, 3/20</t>
  </si>
  <si>
    <t>01011443</t>
  </si>
  <si>
    <t>Генералова д.3/20</t>
  </si>
  <si>
    <t xml:space="preserve">Генералова д.3/20              </t>
  </si>
  <si>
    <t>Зеленая, 80</t>
  </si>
  <si>
    <t>01012638</t>
  </si>
  <si>
    <t>Зеленая д.80</t>
  </si>
  <si>
    <t xml:space="preserve">Зеленая д.80                   </t>
  </si>
  <si>
    <t xml:space="preserve">Кильдинская д.19               </t>
  </si>
  <si>
    <t>Книповича, 34</t>
  </si>
  <si>
    <t>01010781</t>
  </si>
  <si>
    <t>Книповича д.34</t>
  </si>
  <si>
    <t xml:space="preserve">Книповича д.34                 </t>
  </si>
  <si>
    <t>Космодемьянской, 23</t>
  </si>
  <si>
    <t>Космодемьянской д.23</t>
  </si>
  <si>
    <t xml:space="preserve">Космодемьянской д.23           </t>
  </si>
  <si>
    <t>Крупской, 36</t>
  </si>
  <si>
    <t>01012008</t>
  </si>
  <si>
    <t>Крупской д.36</t>
  </si>
  <si>
    <t xml:space="preserve">Крупской д.36                  </t>
  </si>
  <si>
    <t>Гаджиева, 7</t>
  </si>
  <si>
    <t>01010137</t>
  </si>
  <si>
    <t>Гаджиева д.7</t>
  </si>
  <si>
    <t xml:space="preserve">Гаджиева д.7                   </t>
  </si>
  <si>
    <t>Загородная, 26</t>
  </si>
  <si>
    <t>01010013</t>
  </si>
  <si>
    <t xml:space="preserve">Загородная д.26 </t>
  </si>
  <si>
    <t>Загородная д.26</t>
  </si>
  <si>
    <t>Полярные Зори, 17 к.2</t>
  </si>
  <si>
    <t>01010854</t>
  </si>
  <si>
    <t>Полярные Зори д.17 корп.2</t>
  </si>
  <si>
    <t xml:space="preserve">Полярные Зори д.17 корп. 2           </t>
  </si>
  <si>
    <t>Полярные Зори, 25 к.1</t>
  </si>
  <si>
    <t>01010806</t>
  </si>
  <si>
    <t>Полярные Зори д.25 корп.1</t>
  </si>
  <si>
    <t xml:space="preserve">Полярные Зори д.25 корп. 1           </t>
  </si>
  <si>
    <t>Коминтерна, 16</t>
  </si>
  <si>
    <t>01013344</t>
  </si>
  <si>
    <t>Коминтерна д.16</t>
  </si>
  <si>
    <t>Коминтерна, 18</t>
  </si>
  <si>
    <t>01013353</t>
  </si>
  <si>
    <t>Коминтерна д.18</t>
  </si>
  <si>
    <t>Нахимова, 17</t>
  </si>
  <si>
    <t>01012636</t>
  </si>
  <si>
    <t>Нахимова д.17</t>
  </si>
  <si>
    <t>Нахимова, 30</t>
  </si>
  <si>
    <t>01012337</t>
  </si>
  <si>
    <t>Нахимова д.30</t>
  </si>
  <si>
    <t>Нахимова, 34</t>
  </si>
  <si>
    <t>01012338</t>
  </si>
  <si>
    <t>Нахимова д.34</t>
  </si>
  <si>
    <t>Нахимова, 7</t>
  </si>
  <si>
    <t>01010429</t>
  </si>
  <si>
    <t>Нахимова д.7</t>
  </si>
  <si>
    <t xml:space="preserve">Нахимова д.7                   </t>
  </si>
  <si>
    <t>пр.Ленина, 68</t>
  </si>
  <si>
    <t>01010745</t>
  </si>
  <si>
    <t>пр.Ленина д.68</t>
  </si>
  <si>
    <t xml:space="preserve">пр.Ленина д.68                 </t>
  </si>
  <si>
    <t xml:space="preserve"> -</t>
  </si>
  <si>
    <t>Аскольдовцев, 25 к.4</t>
  </si>
  <si>
    <t>01010256</t>
  </si>
  <si>
    <t>Аскольдовцев д.25 корп.4</t>
  </si>
  <si>
    <t xml:space="preserve">Аскольдовцев д.25 корп. 4           </t>
  </si>
  <si>
    <t>01010261</t>
  </si>
  <si>
    <t>Аскольдовцев д.35</t>
  </si>
  <si>
    <t xml:space="preserve">Аскольдовцев д.35              </t>
  </si>
  <si>
    <t xml:space="preserve"> --</t>
  </si>
  <si>
    <t>проезд Связи д.28</t>
  </si>
  <si>
    <t xml:space="preserve">проезд Связи д.28              </t>
  </si>
  <si>
    <t xml:space="preserve">Профсоюзов, 1, </t>
  </si>
  <si>
    <t>Профсоюзов д.1</t>
  </si>
  <si>
    <t xml:space="preserve">Профсоюзов д.1                 </t>
  </si>
  <si>
    <t>Пушкинская, 5</t>
  </si>
  <si>
    <t>01010636</t>
  </si>
  <si>
    <t>Пушкинская д.5</t>
  </si>
  <si>
    <t xml:space="preserve">Пушкинская д.5                 </t>
  </si>
  <si>
    <t>пр.Г.-североморцев, 49</t>
  </si>
  <si>
    <t>01010149</t>
  </si>
  <si>
    <t>пр.Г.-североморцев д.49</t>
  </si>
  <si>
    <t xml:space="preserve">пр.Г.-североморцев д.49         </t>
  </si>
  <si>
    <t>Северный проезд, 6</t>
  </si>
  <si>
    <t>01011223</t>
  </si>
  <si>
    <t>Северный проезд д.6</t>
  </si>
  <si>
    <t xml:space="preserve">Северный проезд д.6            </t>
  </si>
  <si>
    <t>Привокзальная, 14</t>
  </si>
  <si>
    <t>01013343</t>
  </si>
  <si>
    <t>Привокзальная д.14</t>
  </si>
  <si>
    <t>Привокзальная, 18</t>
  </si>
  <si>
    <t>01013342</t>
  </si>
  <si>
    <t>Привокзальная д.18</t>
  </si>
  <si>
    <t>Ростинская, 9</t>
  </si>
  <si>
    <t>01012136</t>
  </si>
  <si>
    <t>Ростинская д.9</t>
  </si>
  <si>
    <t>Сафонова, 12</t>
  </si>
  <si>
    <t>01010587</t>
  </si>
  <si>
    <t>Сафонова д.12</t>
  </si>
  <si>
    <t xml:space="preserve">Сафонова д.12                  </t>
  </si>
  <si>
    <t>Сафонова, 14</t>
  </si>
  <si>
    <t>01010588</t>
  </si>
  <si>
    <t>Сафонова д.14</t>
  </si>
  <si>
    <t xml:space="preserve">Сафонова д.14                  </t>
  </si>
  <si>
    <t>Сафонова, 20/2</t>
  </si>
  <si>
    <t>01010440</t>
  </si>
  <si>
    <t>Сафонова д.20 корп.2</t>
  </si>
  <si>
    <t xml:space="preserve">Сафонова д.20 корп. 2               </t>
  </si>
  <si>
    <t>Сафонова, 28 -2по-да</t>
  </si>
  <si>
    <t>01012633</t>
  </si>
  <si>
    <t>Сафонова д.28</t>
  </si>
  <si>
    <t>Свердлова, 10 к.3</t>
  </si>
  <si>
    <t>01010114</t>
  </si>
  <si>
    <t>Свердлова д.10 корп.3</t>
  </si>
  <si>
    <t xml:space="preserve">Свердлова д.10 корп. 3               </t>
  </si>
  <si>
    <t>Сивко, 9/3</t>
  </si>
  <si>
    <t>01010443</t>
  </si>
  <si>
    <t>Сивко д.9/3</t>
  </si>
  <si>
    <t>Сивко д.9 / 3</t>
  </si>
  <si>
    <t>кирп.</t>
  </si>
  <si>
    <t>01010183</t>
  </si>
  <si>
    <t>Александрова д.20</t>
  </si>
  <si>
    <t xml:space="preserve">Александрова д.20              </t>
  </si>
  <si>
    <t>пан.кир.</t>
  </si>
  <si>
    <t>кр.пан.</t>
  </si>
  <si>
    <t>Александрова, 30 к.3</t>
  </si>
  <si>
    <t>01010211</t>
  </si>
  <si>
    <t>Александрова д.30 корп.3</t>
  </si>
  <si>
    <t xml:space="preserve">Александрова д.30 корп. 3           </t>
  </si>
  <si>
    <t>Подстаницкого, 20 }</t>
  </si>
  <si>
    <t>01010366</t>
  </si>
  <si>
    <t>Подстаницкого д.20,20-а</t>
  </si>
  <si>
    <t xml:space="preserve">Подстаницкого д.20      </t>
  </si>
  <si>
    <t>пр.Г.-североморцев, 13</t>
  </si>
  <si>
    <t>01010083</t>
  </si>
  <si>
    <t>пр.Г.-североморцев д.13</t>
  </si>
  <si>
    <t xml:space="preserve">пр.Г.-североморцев д.13         </t>
  </si>
  <si>
    <t>Ч.-Лучинского, 48 к.1</t>
  </si>
  <si>
    <t>01010245</t>
  </si>
  <si>
    <t>Ч.-Лучинского д.48 корп.1</t>
  </si>
  <si>
    <t xml:space="preserve">Ч.-Лучинского д.48 корп.1         </t>
  </si>
  <si>
    <t>пр.Г.-североморцев, 76к1</t>
  </si>
  <si>
    <t>01010392</t>
  </si>
  <si>
    <t xml:space="preserve">пр.Г.-североморцев д.76 корп. 1       </t>
  </si>
  <si>
    <t>К.Либкнехта, 33</t>
  </si>
  <si>
    <t>01010022</t>
  </si>
  <si>
    <t>К.Либкнехта д.33</t>
  </si>
  <si>
    <t xml:space="preserve">К.Либкнехта д.33         </t>
  </si>
  <si>
    <t>К.Либкнехта, 34/7</t>
  </si>
  <si>
    <t>01010023</t>
  </si>
  <si>
    <t>К.Либкнехта д.34/7</t>
  </si>
  <si>
    <t xml:space="preserve">К.Либкнехта д.34/7       </t>
  </si>
  <si>
    <t>жд</t>
  </si>
  <si>
    <t>нежилые помещения в жилом доме</t>
  </si>
  <si>
    <t>51:Л:НЖ-</t>
  </si>
  <si>
    <t>г.Мурманск,</t>
  </si>
  <si>
    <t>л</t>
  </si>
  <si>
    <t>нж-</t>
  </si>
  <si>
    <t>л-</t>
  </si>
  <si>
    <t>кр.пан</t>
  </si>
  <si>
    <t>Александрова, 20</t>
  </si>
  <si>
    <t>Коминтерна, 9/1</t>
  </si>
  <si>
    <t>01013355</t>
  </si>
  <si>
    <t>Коминтерна д.9/1</t>
  </si>
  <si>
    <t>Мира, 2 к.2</t>
  </si>
  <si>
    <t>01011091</t>
  </si>
  <si>
    <t>Мира д.2 корп.2</t>
  </si>
  <si>
    <t xml:space="preserve">Мира д.2 корп. 2                    </t>
  </si>
  <si>
    <t>Бредова, 5(общ)</t>
  </si>
  <si>
    <t>01012130</t>
  </si>
  <si>
    <t>Бредова д.5</t>
  </si>
  <si>
    <t>Гагарина, 25</t>
  </si>
  <si>
    <t>01010340</t>
  </si>
  <si>
    <t>Гагарина д.25</t>
  </si>
  <si>
    <t xml:space="preserve">Гагарина д.25                  </t>
  </si>
  <si>
    <t>Гагарина, 8</t>
  </si>
  <si>
    <t>01010069</t>
  </si>
  <si>
    <t>Гагарина д.8</t>
  </si>
  <si>
    <t xml:space="preserve">Гагарина д.8                   </t>
  </si>
  <si>
    <t>Володарского, 13</t>
  </si>
  <si>
    <t>01011029</t>
  </si>
  <si>
    <t>Володарского д.13</t>
  </si>
  <si>
    <t xml:space="preserve">Володарского д.13        </t>
  </si>
  <si>
    <t>Володарского, 4</t>
  </si>
  <si>
    <t>01011025</t>
  </si>
  <si>
    <t>Володарского д.4</t>
  </si>
  <si>
    <t xml:space="preserve">Володарского д.4         </t>
  </si>
  <si>
    <t>Лобова, 49/17</t>
  </si>
  <si>
    <t>01010426</t>
  </si>
  <si>
    <t>Лобова д.49/17</t>
  </si>
  <si>
    <t xml:space="preserve">Лобова д.49/17                 </t>
  </si>
  <si>
    <t>Миронова, 13</t>
  </si>
  <si>
    <t>01010354</t>
  </si>
  <si>
    <t>Миронова д.13</t>
  </si>
  <si>
    <t xml:space="preserve">Миронова д.13                  </t>
  </si>
  <si>
    <t>12 апреля 2012</t>
  </si>
  <si>
    <t>03 апреля 2012</t>
  </si>
  <si>
    <t>06 апреля 2012</t>
  </si>
  <si>
    <t>22 марта 2012</t>
  </si>
  <si>
    <t>14 марта 2012</t>
  </si>
  <si>
    <t>29 февраля 2012</t>
  </si>
  <si>
    <t>01 марта 2012</t>
  </si>
  <si>
    <t>22 февраля 2012</t>
  </si>
  <si>
    <t>27 марта 2012</t>
  </si>
  <si>
    <t>20 апреля 2012</t>
  </si>
  <si>
    <t>12 марта 2012</t>
  </si>
  <si>
    <t>02 июля 2012 (есть свидетельсва ЕГРП на гаражи)</t>
  </si>
  <si>
    <t>14 июня 2012</t>
  </si>
  <si>
    <t>09 августа 2012</t>
  </si>
  <si>
    <t>01 февраля 2012 (2 акта)</t>
  </si>
  <si>
    <t>05 апреля 2012</t>
  </si>
  <si>
    <t>24 апреля 2012</t>
  </si>
  <si>
    <t>Приказ об исключении из казны 0,7 кв.м</t>
  </si>
  <si>
    <t>Исключить теплоцентр 9,9 кв.м из казны</t>
  </si>
  <si>
    <t>01 февраля 2012</t>
  </si>
  <si>
    <t>25 декабря 2012</t>
  </si>
  <si>
    <t>28 марта 2012</t>
  </si>
  <si>
    <t>09 апреля 2013</t>
  </si>
  <si>
    <t>06 мая 2013</t>
  </si>
  <si>
    <t>12 апреля 2013</t>
  </si>
  <si>
    <t>06 июня 2013</t>
  </si>
  <si>
    <t>03 июня 2013</t>
  </si>
  <si>
    <t>10 декабря 2014</t>
  </si>
  <si>
    <t>28 марта 2014</t>
  </si>
  <si>
    <t>27 июня 2014</t>
  </si>
  <si>
    <t>14 июля 2014</t>
  </si>
  <si>
    <t>28 июля 2014</t>
  </si>
  <si>
    <t>10 сентября 2014</t>
  </si>
  <si>
    <t>09 сентября 20104</t>
  </si>
  <si>
    <t>4 сентября 2014</t>
  </si>
  <si>
    <t>19 сентября 2014</t>
  </si>
  <si>
    <t>17 сентября 2014</t>
  </si>
  <si>
    <t>22 сентября 2014</t>
  </si>
  <si>
    <t>14 сентября 2014</t>
  </si>
  <si>
    <t>29 сентября 2014</t>
  </si>
  <si>
    <t>25 сентября 2014</t>
  </si>
  <si>
    <t>24 сентября 2014</t>
  </si>
  <si>
    <t>9 октября 2014</t>
  </si>
  <si>
    <t>27 октября 2014</t>
  </si>
  <si>
    <t>30 октября 2014</t>
  </si>
  <si>
    <t>31 октября 2014</t>
  </si>
  <si>
    <t>19 ноября 2014</t>
  </si>
  <si>
    <t>6 ноября 2014</t>
  </si>
  <si>
    <t>03 декабря 2014</t>
  </si>
  <si>
    <t>21 ноября 2014</t>
  </si>
  <si>
    <t>12 декабря 2014</t>
  </si>
  <si>
    <t>4 декабря 2014</t>
  </si>
  <si>
    <t>04 декабря 2014</t>
  </si>
  <si>
    <t>22 декабря 2014</t>
  </si>
  <si>
    <t>1 декабря 2014</t>
  </si>
  <si>
    <t>15 декабря 2014</t>
  </si>
  <si>
    <t>19 декабря 2014</t>
  </si>
  <si>
    <t>25 декабря 2014</t>
  </si>
  <si>
    <t>9 декабря 2014</t>
  </si>
  <si>
    <t>17 декабря 2014</t>
  </si>
  <si>
    <t>26 декабря 2014</t>
  </si>
  <si>
    <t>29 декабря 2014</t>
  </si>
  <si>
    <t>ИТОГО:</t>
  </si>
  <si>
    <t>№ п/п</t>
  </si>
  <si>
    <t>Тип                 муниципального объекта недвижимости</t>
  </si>
  <si>
    <t>Реестровый номер</t>
  </si>
  <si>
    <t>Адрес объекта недвижимости</t>
  </si>
  <si>
    <t>Общая площадь муниципального объекта недвижимости (кв.м)</t>
  </si>
  <si>
    <t>В том числе площадь  подвала (кв.м)</t>
  </si>
  <si>
    <t>Октябрьская д.26</t>
  </si>
  <si>
    <t>Ушакова д.11</t>
  </si>
  <si>
    <t>Ушакова д.16/20</t>
  </si>
  <si>
    <t>Ушакова д.7 корп.2</t>
  </si>
  <si>
    <t>Гвардейская д.24</t>
  </si>
  <si>
    <t>Мира д.15</t>
  </si>
  <si>
    <t>Мира д.9</t>
  </si>
  <si>
    <t>Папанина д.28</t>
  </si>
  <si>
    <t>Полярные Зори д.19</t>
  </si>
  <si>
    <t>Полярные Зори д.46</t>
  </si>
  <si>
    <t>пр.Ленина д.63</t>
  </si>
  <si>
    <t>проезд Связи д.5</t>
  </si>
  <si>
    <t>Радищева д.14</t>
  </si>
  <si>
    <t>Радищева д.14 корп.1</t>
  </si>
  <si>
    <t>Радищева д.22</t>
  </si>
  <si>
    <t>Самойловой д.6</t>
  </si>
  <si>
    <t>Челюскинцев д.9</t>
  </si>
  <si>
    <t>Шмидта д.17</t>
  </si>
  <si>
    <t>Беринга д.8</t>
  </si>
  <si>
    <t>Беринга д.9</t>
  </si>
  <si>
    <t>Достоевского д.11</t>
  </si>
  <si>
    <t>Достоевского д.22</t>
  </si>
  <si>
    <t>Достоевского д.29</t>
  </si>
  <si>
    <t>Зеленая д.78</t>
  </si>
  <si>
    <t>Каменная д. 2 корп. 3</t>
  </si>
  <si>
    <t>Ледокольный проезд д.27</t>
  </si>
  <si>
    <t>Ледокольный проезд д.9</t>
  </si>
  <si>
    <t>Марата д.15</t>
  </si>
  <si>
    <t>Марата д.23</t>
  </si>
  <si>
    <t>пер.Якорный д.16</t>
  </si>
  <si>
    <t>пр.Кольский д.10</t>
  </si>
  <si>
    <t>пр.Кольский д.100</t>
  </si>
  <si>
    <t xml:space="preserve">пр.Кольский д.119 </t>
  </si>
  <si>
    <t>пр.Кольский д.128</t>
  </si>
  <si>
    <t>пр.Кольский д.157</t>
  </si>
  <si>
    <t>пр.Кольский д.167</t>
  </si>
  <si>
    <t>пр.Кольский д.168</t>
  </si>
  <si>
    <t>пр.Кольский д.210</t>
  </si>
  <si>
    <t>пр.Кольский д.26</t>
  </si>
  <si>
    <t>пр.Кольский д.41</t>
  </si>
  <si>
    <t>пр.Кольский д.45</t>
  </si>
  <si>
    <t>пр.Кольский д.46</t>
  </si>
  <si>
    <t>пр.Кольский д.49</t>
  </si>
  <si>
    <t>пр.Кольский д.58</t>
  </si>
  <si>
    <t>пр.Кольский д.60</t>
  </si>
  <si>
    <t>пр.Кольский д.62</t>
  </si>
  <si>
    <t>пр.Кольский д.68</t>
  </si>
  <si>
    <t>пр.Кольский д.70</t>
  </si>
  <si>
    <t>пр.Кольский д.78</t>
  </si>
  <si>
    <t>пр.Кольский д.8</t>
  </si>
  <si>
    <t>Шабалина д.7</t>
  </si>
  <si>
    <t>Шевченко д.7</t>
  </si>
  <si>
    <t>Шевченко д.7 а</t>
  </si>
  <si>
    <t>Шевченко д.7 б</t>
  </si>
  <si>
    <t>исключить из общей</t>
  </si>
  <si>
    <t>исключить из подвала</t>
  </si>
  <si>
    <t>Крупской д.52</t>
  </si>
  <si>
    <t>Привокзальная д.10</t>
  </si>
  <si>
    <t>Шмидта д.21</t>
  </si>
  <si>
    <t>ИЗМЕНЕНИЯ                                                                                                                                                                                                                                                                        в приложение № 1 к решению Мурманского городского Совета от 30.05.2005 № 9-104 "О реестре муниципального имущества города Мурманска" (в редакции решения Совета депутатов города Мурманска от 26.02.2015 № 9-115)</t>
  </si>
  <si>
    <t>В том числе площадь  подвала            (кв.м)</t>
  </si>
  <si>
    <t>№ п/п в приложении            № 1 к решению Мурманского городского Совета                      от 30.05.2005                 № 9-104</t>
  </si>
  <si>
    <t>Карла Либкнехта д.42</t>
  </si>
  <si>
    <t>пер. Терский д.3</t>
  </si>
  <si>
    <t xml:space="preserve">пр. Героев-североморцев д.78 корп. 1       </t>
  </si>
  <si>
    <t>Софьи Перовской д.14</t>
  </si>
  <si>
    <t>Капитана Орликовой д.24</t>
  </si>
  <si>
    <t>Капитана Орликовой д.50</t>
  </si>
  <si>
    <t>Карла Маркса д.14</t>
  </si>
  <si>
    <t>Карла Маркса д.30</t>
  </si>
  <si>
    <t>Карла Маркса д.8/2</t>
  </si>
  <si>
    <t>Академика Книповича д.37</t>
  </si>
  <si>
    <t>Капитана Маклакова д.50</t>
  </si>
  <si>
    <t>Капитана Орликовой д.60</t>
  </si>
  <si>
    <t xml:space="preserve">г.Мурманск, </t>
  </si>
  <si>
    <t>Павлика Морозова д.1/7</t>
  </si>
  <si>
    <t>Павлика Морозова д.4 а</t>
  </si>
  <si>
    <t>Александра Невского д.73</t>
  </si>
  <si>
    <t>Александра Невского д.98</t>
  </si>
  <si>
    <t>Профессора Сомова д.6</t>
  </si>
  <si>
    <t>Михаила Бабикова д.2</t>
  </si>
  <si>
    <t>Михаила Бабикова д.3</t>
  </si>
  <si>
    <t>Михаила Бабикова д.8</t>
  </si>
  <si>
    <t>Героев Рыбачьего д.36</t>
  </si>
  <si>
    <t>Героев Рыбачьего д.46</t>
  </si>
  <si>
    <t>Героев Рыбачьего д.69</t>
  </si>
  <si>
    <t>Зои Космодемьянской д.11</t>
  </si>
  <si>
    <t>Зои Космодемьянской д.14</t>
  </si>
  <si>
    <t>Зои Космодемьянской д.27</t>
  </si>
  <si>
    <t>Зои Космодемьянской д.34</t>
  </si>
  <si>
    <t>Зои Космодемьянской д.6</t>
  </si>
  <si>
    <t>Зои Космодемьянской д.9</t>
  </si>
  <si>
    <t>Олега Кошевого д.10</t>
  </si>
  <si>
    <t>Олега Кошевого д.12 корп.1</t>
  </si>
  <si>
    <t>Олега Кошевого д.14 корп.1</t>
  </si>
  <si>
    <t>Олега Кошевого д.4</t>
  </si>
  <si>
    <t>Полярный Круг д.4</t>
  </si>
  <si>
    <t>Капитана Пономарева д.1/16</t>
  </si>
  <si>
    <t>Капитана Пономарева д.9 корп.5</t>
  </si>
  <si>
    <t>Генерала Щербакова д.14</t>
  </si>
  <si>
    <t>Юрия Гагарина д.47 корп. 2</t>
  </si>
  <si>
    <t>Юрия Гагарина д.49</t>
  </si>
  <si>
    <t>Гончарова д.9</t>
  </si>
  <si>
    <t>Михаила Ивченко д.17</t>
  </si>
  <si>
    <t>Инженерная, д.8</t>
  </si>
  <si>
    <t>Адмирала флота Лобова д.30</t>
  </si>
  <si>
    <t>Адмирала флота Лобова д.33/2</t>
  </si>
  <si>
    <t xml:space="preserve">Балансовая стоимость на 01.04.2005 (руб.)  </t>
  </si>
  <si>
    <t>Приложение                                                                                    к решению Совета депутатов         города Мурманска                                                                   от 29.10.2015 № 17-267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</si>
</sst>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,##0_р_."/>
    <numFmt numFmtId="167" formatCode="_(* #,##0_);_(* \(#,##0\);_(* &quot;-&quot;??_);_(@_)"/>
    <numFmt numFmtId="168" formatCode="0000"/>
  </numFmts>
  <fonts count="9" x14ac:knownFonts="1">
    <font>
      <sz val="12"/>
      <name val="Times New Roman"/>
      <charset val="204"/>
    </font>
    <font>
      <sz val="12"/>
      <name val="Times New Roman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Arial Cyr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/>
    <xf numFmtId="4" fontId="3" fillId="0" borderId="0" xfId="0" applyNumberFormat="1" applyFont="1" applyFill="1"/>
    <xf numFmtId="4" fontId="3" fillId="0" borderId="0" xfId="0" applyNumberFormat="1" applyFont="1" applyFill="1" applyAlignment="1">
      <alignment horizontal="right"/>
    </xf>
    <xf numFmtId="4" fontId="3" fillId="0" borderId="5" xfId="2" applyNumberFormat="1" applyFont="1" applyFill="1" applyBorder="1" applyAlignment="1">
      <alignment horizontal="center" vertical="center" wrapText="1"/>
    </xf>
    <xf numFmtId="4" fontId="3" fillId="0" borderId="4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" fontId="3" fillId="0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right" vertical="center" wrapText="1"/>
    </xf>
    <xf numFmtId="168" fontId="6" fillId="0" borderId="7" xfId="2" applyNumberFormat="1" applyFont="1" applyFill="1" applyBorder="1" applyAlignment="1">
      <alignment horizontal="left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167" fontId="6" fillId="0" borderId="5" xfId="4" applyNumberFormat="1" applyFont="1" applyFill="1" applyBorder="1" applyAlignment="1">
      <alignment horizontal="center" vertical="center" wrapText="1"/>
    </xf>
    <xf numFmtId="3" fontId="6" fillId="0" borderId="5" xfId="4" applyNumberFormat="1" applyFont="1" applyFill="1" applyBorder="1" applyAlignment="1">
      <alignment horizontal="right" vertical="center" wrapText="1"/>
    </xf>
    <xf numFmtId="167" fontId="6" fillId="0" borderId="5" xfId="4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166" fontId="6" fillId="0" borderId="5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3" applyFont="1" applyFill="1" applyBorder="1" applyAlignment="1">
      <alignment horizontal="right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left" vertical="center" wrapText="1"/>
    </xf>
    <xf numFmtId="0" fontId="6" fillId="0" borderId="5" xfId="3" applyFont="1" applyFill="1" applyBorder="1" applyAlignment="1">
      <alignment vertical="center" wrapText="1"/>
    </xf>
    <xf numFmtId="4" fontId="6" fillId="0" borderId="5" xfId="3" applyNumberFormat="1" applyFont="1" applyFill="1" applyBorder="1" applyAlignment="1">
      <alignment vertical="center" wrapText="1"/>
    </xf>
    <xf numFmtId="4" fontId="6" fillId="0" borderId="5" xfId="2" applyNumberFormat="1" applyFont="1" applyFill="1" applyBorder="1" applyAlignment="1">
      <alignment vertical="center" wrapText="1"/>
    </xf>
    <xf numFmtId="4" fontId="6" fillId="0" borderId="6" xfId="0" applyNumberFormat="1" applyFont="1" applyFill="1" applyBorder="1" applyAlignment="1">
      <alignment vertical="center" wrapText="1"/>
    </xf>
    <xf numFmtId="4" fontId="6" fillId="0" borderId="5" xfId="0" applyNumberFormat="1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2" fontId="6" fillId="0" borderId="5" xfId="0" applyNumberFormat="1" applyFont="1" applyFill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center" wrapText="1"/>
    </xf>
    <xf numFmtId="4" fontId="6" fillId="0" borderId="5" xfId="2" applyNumberFormat="1" applyFont="1" applyFill="1" applyBorder="1" applyAlignment="1">
      <alignment horizontal="right" vertical="center" wrapText="1"/>
    </xf>
    <xf numFmtId="4" fontId="6" fillId="0" borderId="4" xfId="2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right" vertical="center" wrapText="1"/>
    </xf>
    <xf numFmtId="168" fontId="6" fillId="0" borderId="9" xfId="2" applyNumberFormat="1" applyFont="1" applyFill="1" applyBorder="1" applyAlignment="1">
      <alignment horizontal="left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167" fontId="6" fillId="0" borderId="4" xfId="4" applyNumberFormat="1" applyFont="1" applyFill="1" applyBorder="1" applyAlignment="1">
      <alignment horizontal="center" vertical="center" wrapText="1"/>
    </xf>
    <xf numFmtId="3" fontId="6" fillId="0" borderId="4" xfId="4" applyNumberFormat="1" applyFont="1" applyFill="1" applyBorder="1" applyAlignment="1">
      <alignment horizontal="right" vertical="center" wrapText="1"/>
    </xf>
    <xf numFmtId="167" fontId="6" fillId="0" borderId="4" xfId="4" applyNumberFormat="1" applyFont="1" applyFill="1" applyBorder="1" applyAlignment="1">
      <alignment vertical="center" wrapText="1"/>
    </xf>
    <xf numFmtId="166" fontId="6" fillId="0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3" applyFont="1" applyFill="1" applyBorder="1" applyAlignment="1">
      <alignment horizontal="right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left" vertical="center" wrapText="1"/>
    </xf>
    <xf numFmtId="0" fontId="6" fillId="0" borderId="4" xfId="3" applyFont="1" applyFill="1" applyBorder="1" applyAlignment="1">
      <alignment vertical="center" wrapText="1"/>
    </xf>
    <xf numFmtId="4" fontId="6" fillId="0" borderId="4" xfId="3" applyNumberFormat="1" applyFont="1" applyFill="1" applyBorder="1" applyAlignment="1">
      <alignment vertical="center" wrapText="1"/>
    </xf>
    <xf numFmtId="4" fontId="6" fillId="0" borderId="4" xfId="2" applyNumberFormat="1" applyFont="1" applyFill="1" applyBorder="1" applyAlignment="1">
      <alignment vertical="center" wrapText="1"/>
    </xf>
    <xf numFmtId="4" fontId="6" fillId="0" borderId="2" xfId="0" applyNumberFormat="1" applyFont="1" applyFill="1" applyBorder="1" applyAlignment="1">
      <alignment vertical="center" wrapText="1"/>
    </xf>
    <xf numFmtId="4" fontId="6" fillId="0" borderId="4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top" wrapText="1"/>
    </xf>
    <xf numFmtId="4" fontId="6" fillId="0" borderId="4" xfId="2" applyNumberFormat="1" applyFont="1" applyFill="1" applyBorder="1" applyAlignment="1">
      <alignment horizontal="right" vertical="center" wrapText="1"/>
    </xf>
    <xf numFmtId="4" fontId="6" fillId="0" borderId="4" xfId="3" applyNumberFormat="1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vertical="center" wrapText="1"/>
    </xf>
    <xf numFmtId="0" fontId="6" fillId="0" borderId="3" xfId="2" applyFont="1" applyFill="1" applyBorder="1" applyAlignment="1">
      <alignment horizontal="right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left" vertical="center" wrapText="1"/>
    </xf>
    <xf numFmtId="165" fontId="6" fillId="0" borderId="3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vertical="center" wrapText="1"/>
    </xf>
    <xf numFmtId="4" fontId="6" fillId="0" borderId="3" xfId="3" applyNumberFormat="1" applyFont="1" applyFill="1" applyBorder="1" applyAlignment="1">
      <alignment horizontal="right" vertical="center" wrapText="1"/>
    </xf>
    <xf numFmtId="15" fontId="6" fillId="0" borderId="2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167" fontId="6" fillId="0" borderId="0" xfId="4" applyNumberFormat="1" applyFont="1" applyFill="1" applyBorder="1" applyAlignment="1">
      <alignment horizontal="center" vertical="center" wrapText="1"/>
    </xf>
    <xf numFmtId="3" fontId="6" fillId="0" borderId="0" xfId="4" applyNumberFormat="1" applyFont="1" applyFill="1" applyBorder="1" applyAlignment="1">
      <alignment horizontal="right" vertical="center" wrapText="1"/>
    </xf>
    <xf numFmtId="0" fontId="6" fillId="0" borderId="0" xfId="3" applyFont="1" applyFill="1" applyBorder="1" applyAlignment="1">
      <alignment horizontal="right" vertical="center" wrapText="1"/>
    </xf>
    <xf numFmtId="0" fontId="6" fillId="0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vertical="center" wrapText="1"/>
    </xf>
    <xf numFmtId="4" fontId="6" fillId="0" borderId="0" xfId="3" applyNumberFormat="1" applyFont="1" applyFill="1" applyBorder="1" applyAlignment="1">
      <alignment vertical="center" wrapText="1"/>
    </xf>
    <xf numFmtId="4" fontId="6" fillId="0" borderId="0" xfId="0" applyNumberFormat="1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0" fontId="8" fillId="0" borderId="4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_Данные (2)_1" xfId="2"/>
    <cellStyle name="Обычный_нежилое-для МРИВЦэ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TAIR\SYS\WINDOWS\&#1058;&#1077;&#1093;&#1072;&#1088;&#1072;&#1082;%20&#1052;&#1055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АРАК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109"/>
  <sheetViews>
    <sheetView tabSelected="1" zoomScale="90" zoomScaleNormal="90" zoomScalePageLayoutView="80" workbookViewId="0">
      <selection activeCell="DS1" sqref="DS1:DW1"/>
    </sheetView>
  </sheetViews>
  <sheetFormatPr defaultRowHeight="18.75" x14ac:dyDescent="0.3"/>
  <cols>
    <col min="1" max="1" width="5" style="4" customWidth="1"/>
    <col min="2" max="2" width="17.5" style="4" customWidth="1"/>
    <col min="3" max="3" width="0" style="4" hidden="1" customWidth="1"/>
    <col min="4" max="4" width="17.25" style="4" customWidth="1"/>
    <col min="5" max="5" width="11" style="4" customWidth="1"/>
    <col min="6" max="6" width="6.25" style="4" customWidth="1"/>
    <col min="7" max="7" width="13.5" style="4" customWidth="1"/>
    <col min="8" max="67" width="0" style="4" hidden="1" customWidth="1"/>
    <col min="68" max="68" width="27.625" style="4" customWidth="1"/>
    <col min="69" max="98" width="9" style="4" hidden="1" customWidth="1"/>
    <col min="99" max="99" width="16.125" style="4" hidden="1" customWidth="1"/>
    <col min="100" max="100" width="16.25" style="4" hidden="1" customWidth="1"/>
    <col min="101" max="101" width="7.25" style="4" hidden="1" customWidth="1"/>
    <col min="102" max="102" width="16.125" style="5" hidden="1" customWidth="1"/>
    <col min="103" max="117" width="9" style="4" hidden="1" customWidth="1"/>
    <col min="118" max="118" width="15.125" style="6" hidden="1" customWidth="1"/>
    <col min="119" max="121" width="12.375" style="6" hidden="1" customWidth="1"/>
    <col min="122" max="122" width="18.75" style="18" customWidth="1"/>
    <col min="123" max="123" width="17.125" style="18" customWidth="1"/>
    <col min="124" max="124" width="19.125" style="17" hidden="1" customWidth="1"/>
    <col min="125" max="125" width="18.375" style="17" hidden="1" customWidth="1"/>
    <col min="126" max="126" width="20.375" style="17" customWidth="1"/>
    <col min="127" max="127" width="20.5" style="17" hidden="1" customWidth="1"/>
    <col min="128" max="16384" width="9" style="4"/>
  </cols>
  <sheetData>
    <row r="1" spans="1:202" ht="137.25" customHeight="1" x14ac:dyDescent="0.3">
      <c r="DS1" s="113" t="s">
        <v>560</v>
      </c>
      <c r="DT1" s="113"/>
      <c r="DU1" s="113"/>
      <c r="DV1" s="113"/>
      <c r="DW1" s="113"/>
    </row>
    <row r="2" spans="1:202" s="1" customFormat="1" ht="96.75" customHeight="1" x14ac:dyDescent="0.25">
      <c r="A2" s="116" t="s">
        <v>511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  <c r="BM2" s="113"/>
      <c r="BN2" s="113"/>
      <c r="BO2" s="113"/>
      <c r="BP2" s="113"/>
      <c r="BQ2" s="113"/>
      <c r="BR2" s="113"/>
      <c r="BS2" s="113"/>
      <c r="BT2" s="113"/>
      <c r="BU2" s="113"/>
      <c r="BV2" s="113"/>
      <c r="BW2" s="113"/>
      <c r="BX2" s="113"/>
      <c r="BY2" s="113"/>
      <c r="BZ2" s="113"/>
      <c r="CA2" s="113"/>
      <c r="CB2" s="113"/>
      <c r="CC2" s="113"/>
      <c r="CD2" s="113"/>
      <c r="CE2" s="113"/>
      <c r="CF2" s="113"/>
      <c r="CG2" s="113"/>
      <c r="CH2" s="113"/>
      <c r="CI2" s="113"/>
      <c r="CJ2" s="113"/>
      <c r="CK2" s="113"/>
      <c r="CL2" s="113"/>
      <c r="CM2" s="113"/>
      <c r="CN2" s="113"/>
      <c r="CO2" s="113"/>
      <c r="CP2" s="113"/>
      <c r="CQ2" s="113"/>
      <c r="CR2" s="113"/>
      <c r="CS2" s="113"/>
      <c r="CT2" s="113"/>
      <c r="CU2" s="113"/>
      <c r="CV2" s="113"/>
      <c r="CW2" s="113"/>
      <c r="CX2" s="113"/>
      <c r="CY2" s="113"/>
      <c r="CZ2" s="113"/>
      <c r="DA2" s="113"/>
      <c r="DB2" s="113"/>
      <c r="DC2" s="113"/>
      <c r="DD2" s="113"/>
      <c r="DE2" s="113"/>
      <c r="DF2" s="113"/>
      <c r="DG2" s="113"/>
      <c r="DH2" s="113"/>
      <c r="DI2" s="113"/>
      <c r="DJ2" s="113"/>
      <c r="DK2" s="113"/>
      <c r="DL2" s="113"/>
      <c r="DM2" s="113"/>
      <c r="DN2" s="113"/>
      <c r="DO2" s="113"/>
      <c r="DP2" s="113"/>
      <c r="DQ2" s="113"/>
      <c r="DR2" s="113"/>
      <c r="DS2" s="113"/>
      <c r="DT2" s="113"/>
      <c r="DU2" s="113"/>
      <c r="DV2" s="113"/>
      <c r="DW2" s="113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</row>
    <row r="3" spans="1:202" s="1" customFormat="1" ht="180.75" customHeight="1" x14ac:dyDescent="0.25">
      <c r="A3" s="110" t="s">
        <v>446</v>
      </c>
      <c r="B3" s="110" t="s">
        <v>513</v>
      </c>
      <c r="C3" s="110"/>
      <c r="D3" s="110" t="s">
        <v>447</v>
      </c>
      <c r="E3" s="118" t="s">
        <v>448</v>
      </c>
      <c r="F3" s="118"/>
      <c r="G3" s="118" t="s">
        <v>449</v>
      </c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0"/>
      <c r="DB3" s="110"/>
      <c r="DC3" s="110"/>
      <c r="DD3" s="110"/>
      <c r="DE3" s="110"/>
      <c r="DF3" s="110"/>
      <c r="DG3" s="110"/>
      <c r="DH3" s="110"/>
      <c r="DI3" s="110"/>
      <c r="DJ3" s="110"/>
      <c r="DK3" s="110"/>
      <c r="DL3" s="110"/>
      <c r="DM3" s="110"/>
      <c r="DN3" s="110"/>
      <c r="DO3" s="110"/>
      <c r="DP3" s="110" t="s">
        <v>506</v>
      </c>
      <c r="DQ3" s="110" t="s">
        <v>507</v>
      </c>
      <c r="DR3" s="111" t="s">
        <v>450</v>
      </c>
      <c r="DS3" s="112" t="s">
        <v>512</v>
      </c>
      <c r="DT3" s="111" t="s">
        <v>450</v>
      </c>
      <c r="DU3" s="112" t="s">
        <v>451</v>
      </c>
      <c r="DV3" s="112" t="s">
        <v>559</v>
      </c>
      <c r="DW3" s="10" t="s">
        <v>451</v>
      </c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</row>
    <row r="4" spans="1:202" s="1" customFormat="1" ht="17.25" customHeight="1" x14ac:dyDescent="0.25">
      <c r="A4" s="23">
        <v>1</v>
      </c>
      <c r="B4" s="23">
        <v>2</v>
      </c>
      <c r="C4" s="23"/>
      <c r="D4" s="23">
        <v>3</v>
      </c>
      <c r="E4" s="117">
        <v>4</v>
      </c>
      <c r="F4" s="117"/>
      <c r="G4" s="117">
        <v>5</v>
      </c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0">
        <v>6</v>
      </c>
      <c r="DS4" s="20">
        <v>7</v>
      </c>
      <c r="DT4" s="20">
        <v>6</v>
      </c>
      <c r="DU4" s="20">
        <v>7</v>
      </c>
      <c r="DV4" s="20">
        <v>8</v>
      </c>
      <c r="DW4" s="3">
        <v>8</v>
      </c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</row>
    <row r="5" spans="1:202" s="12" customFormat="1" ht="63" customHeight="1" x14ac:dyDescent="0.25">
      <c r="A5" s="22">
        <v>1</v>
      </c>
      <c r="B5" s="22">
        <v>101</v>
      </c>
      <c r="C5" s="24">
        <v>42</v>
      </c>
      <c r="D5" s="24" t="s">
        <v>341</v>
      </c>
      <c r="E5" s="25" t="s">
        <v>342</v>
      </c>
      <c r="F5" s="26">
        <v>101</v>
      </c>
      <c r="G5" s="27" t="s">
        <v>526</v>
      </c>
      <c r="H5" s="28" t="s">
        <v>344</v>
      </c>
      <c r="I5" s="29" t="s">
        <v>348</v>
      </c>
      <c r="J5" s="28">
        <v>4</v>
      </c>
      <c r="K5" s="30">
        <v>23</v>
      </c>
      <c r="L5" s="30" t="s">
        <v>344</v>
      </c>
      <c r="M5" s="30"/>
      <c r="N5" s="28">
        <f>O5+P5</f>
        <v>3059.3</v>
      </c>
      <c r="O5" s="28">
        <f>AF5-AG5-AH5</f>
        <v>458.90000000000003</v>
      </c>
      <c r="P5" s="28">
        <v>2600.4</v>
      </c>
      <c r="Q5" s="28">
        <v>1968</v>
      </c>
      <c r="R5" s="28" t="s">
        <v>307</v>
      </c>
      <c r="S5" s="28">
        <v>1990</v>
      </c>
      <c r="T5" s="28">
        <v>5</v>
      </c>
      <c r="U5" s="28">
        <v>4</v>
      </c>
      <c r="V5" s="28">
        <v>17</v>
      </c>
      <c r="W5" s="28">
        <v>3168</v>
      </c>
      <c r="X5" s="28">
        <v>970</v>
      </c>
      <c r="Y5" s="28">
        <v>15052</v>
      </c>
      <c r="Z5" s="28"/>
      <c r="AA5" s="28">
        <v>3268.6</v>
      </c>
      <c r="AB5" s="28"/>
      <c r="AC5" s="28">
        <v>2600.4</v>
      </c>
      <c r="AD5" s="28">
        <v>1688.9</v>
      </c>
      <c r="AE5" s="28">
        <v>2600.4</v>
      </c>
      <c r="AF5" s="28">
        <v>668.2</v>
      </c>
      <c r="AG5" s="28">
        <v>209.3</v>
      </c>
      <c r="AH5" s="28"/>
      <c r="AI5" s="28">
        <v>16.600000000000001</v>
      </c>
      <c r="AJ5" s="28">
        <v>16.600000000000001</v>
      </c>
      <c r="AK5" s="28"/>
      <c r="AL5" s="28"/>
      <c r="AM5" s="28">
        <v>64</v>
      </c>
      <c r="AN5" s="28">
        <v>16</v>
      </c>
      <c r="AO5" s="28"/>
      <c r="AP5" s="28">
        <v>491.9</v>
      </c>
      <c r="AQ5" s="28">
        <v>288.10000000000002</v>
      </c>
      <c r="AR5" s="28">
        <v>48</v>
      </c>
      <c r="AS5" s="28">
        <v>2108.5</v>
      </c>
      <c r="AT5" s="28">
        <v>1400.8</v>
      </c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30">
        <v>23</v>
      </c>
      <c r="BM5" s="30" t="s">
        <v>344</v>
      </c>
      <c r="BN5" s="31" t="s">
        <v>308</v>
      </c>
      <c r="BO5" s="31"/>
      <c r="BP5" s="32" t="s">
        <v>552</v>
      </c>
      <c r="BQ5" s="33" t="s">
        <v>309</v>
      </c>
      <c r="BR5" s="34">
        <v>18519199</v>
      </c>
      <c r="BS5" s="34"/>
      <c r="BT5" s="34"/>
      <c r="BU5" s="35">
        <f>BR5+BS5-BT5</f>
        <v>18519199</v>
      </c>
      <c r="BV5" s="34"/>
      <c r="BW5" s="34"/>
      <c r="BX5" s="34"/>
      <c r="BY5" s="34">
        <f>BU6+BW5-BX5</f>
        <v>17996774</v>
      </c>
      <c r="BZ5" s="34"/>
      <c r="CA5" s="34"/>
      <c r="CB5" s="34">
        <f>BY5+BZ5-CA5</f>
        <v>17996774</v>
      </c>
      <c r="CC5" s="34">
        <f>BL6</f>
        <v>30</v>
      </c>
      <c r="CD5" s="34"/>
      <c r="CE5" s="34"/>
      <c r="CF5" s="34">
        <f>CB5+CD5-CE5</f>
        <v>17996774</v>
      </c>
      <c r="CG5" s="34"/>
      <c r="CH5" s="34"/>
      <c r="CI5" s="36">
        <v>5216097</v>
      </c>
      <c r="CJ5" s="34"/>
      <c r="CK5" s="34"/>
      <c r="CL5" s="37">
        <v>0.7</v>
      </c>
      <c r="CM5" s="34"/>
      <c r="CN5" s="34">
        <f>CI5+CJ5-CK5+CM5</f>
        <v>5216097</v>
      </c>
      <c r="CO5" s="38"/>
      <c r="CP5" s="39">
        <v>23</v>
      </c>
      <c r="CQ5" s="40" t="s">
        <v>345</v>
      </c>
      <c r="CR5" s="41" t="s">
        <v>346</v>
      </c>
      <c r="CS5" s="42">
        <v>12</v>
      </c>
      <c r="CT5" s="43" t="s">
        <v>310</v>
      </c>
      <c r="CU5" s="44">
        <v>668.2</v>
      </c>
      <c r="CV5" s="45">
        <v>16.600000000000001</v>
      </c>
      <c r="CW5" s="46">
        <f>BU5/N5</f>
        <v>6053.4105841205501</v>
      </c>
      <c r="CX5" s="47">
        <f>CU5*CW5</f>
        <v>4044888.9523093519</v>
      </c>
      <c r="CY5" s="48" t="s">
        <v>387</v>
      </c>
      <c r="CZ5" s="49"/>
      <c r="DA5" s="50"/>
      <c r="DB5" s="37"/>
      <c r="DC5" s="51"/>
      <c r="DD5" s="52" t="s">
        <v>401</v>
      </c>
      <c r="DE5" s="53"/>
      <c r="DF5" s="53"/>
      <c r="DG5" s="53"/>
      <c r="DH5" s="53"/>
      <c r="DI5" s="53"/>
      <c r="DJ5" s="53"/>
      <c r="DK5" s="53"/>
      <c r="DL5" s="53"/>
      <c r="DM5" s="53"/>
      <c r="DN5" s="54">
        <v>16.600000000000001</v>
      </c>
      <c r="DO5" s="54">
        <v>16.600000000000001</v>
      </c>
      <c r="DP5" s="54">
        <v>15.7</v>
      </c>
      <c r="DQ5" s="54">
        <v>0</v>
      </c>
      <c r="DR5" s="55">
        <f t="shared" ref="DR5:DR36" si="0">DT5-DP5</f>
        <v>134.9</v>
      </c>
      <c r="DS5" s="55">
        <f t="shared" ref="DS5:DS36" si="1">DU5-DQ5</f>
        <v>15.7</v>
      </c>
      <c r="DT5" s="55">
        <v>150.6</v>
      </c>
      <c r="DU5" s="55">
        <v>15.7</v>
      </c>
      <c r="DV5" s="55">
        <f t="shared" ref="DV5:DV36" si="2">DR5*DW5/DT5</f>
        <v>817595.76619521913</v>
      </c>
      <c r="DW5" s="7">
        <v>912749.61</v>
      </c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</row>
    <row r="6" spans="1:202" s="12" customFormat="1" ht="63" customHeight="1" thickBot="1" x14ac:dyDescent="0.3">
      <c r="A6" s="22">
        <v>2</v>
      </c>
      <c r="B6" s="22">
        <v>102</v>
      </c>
      <c r="C6" s="22">
        <v>280</v>
      </c>
      <c r="D6" s="22" t="s">
        <v>341</v>
      </c>
      <c r="E6" s="56" t="s">
        <v>342</v>
      </c>
      <c r="F6" s="57">
        <v>102</v>
      </c>
      <c r="G6" s="58" t="s">
        <v>343</v>
      </c>
      <c r="H6" s="59" t="s">
        <v>344</v>
      </c>
      <c r="I6" s="60" t="s">
        <v>313</v>
      </c>
      <c r="J6" s="59">
        <v>5</v>
      </c>
      <c r="K6" s="61">
        <v>30</v>
      </c>
      <c r="L6" s="61" t="s">
        <v>344</v>
      </c>
      <c r="M6" s="61"/>
      <c r="N6" s="59">
        <f>O6+P6</f>
        <v>3256.7000000000003</v>
      </c>
      <c r="O6" s="59">
        <f>AF6-AG6-AH6</f>
        <v>427.3</v>
      </c>
      <c r="P6" s="59">
        <v>2829.4</v>
      </c>
      <c r="Q6" s="59">
        <v>1970</v>
      </c>
      <c r="R6" s="59" t="s">
        <v>311</v>
      </c>
      <c r="S6" s="59">
        <v>1991</v>
      </c>
      <c r="T6" s="59">
        <v>5</v>
      </c>
      <c r="U6" s="59">
        <v>4</v>
      </c>
      <c r="V6" s="59">
        <v>11</v>
      </c>
      <c r="W6" s="59">
        <v>5060</v>
      </c>
      <c r="X6" s="59">
        <v>724</v>
      </c>
      <c r="Y6" s="59">
        <v>10865</v>
      </c>
      <c r="Z6" s="59">
        <v>3224.3</v>
      </c>
      <c r="AA6" s="59"/>
      <c r="AB6" s="59"/>
      <c r="AC6" s="59">
        <v>2797</v>
      </c>
      <c r="AD6" s="59">
        <v>1896.8</v>
      </c>
      <c r="AE6" s="59">
        <v>2829.4</v>
      </c>
      <c r="AF6" s="59">
        <v>427.3</v>
      </c>
      <c r="AG6" s="59"/>
      <c r="AH6" s="59"/>
      <c r="AI6" s="59">
        <v>58.9</v>
      </c>
      <c r="AJ6" s="59">
        <v>29.4</v>
      </c>
      <c r="AK6" s="59"/>
      <c r="AL6" s="59">
        <v>295.39999999999998</v>
      </c>
      <c r="AM6" s="59">
        <v>61</v>
      </c>
      <c r="AN6" s="59">
        <v>10</v>
      </c>
      <c r="AO6" s="59"/>
      <c r="AP6" s="59">
        <v>306</v>
      </c>
      <c r="AQ6" s="59">
        <v>173.9</v>
      </c>
      <c r="AR6" s="59">
        <v>40</v>
      </c>
      <c r="AS6" s="59">
        <v>1799.2</v>
      </c>
      <c r="AT6" s="59">
        <v>1209.7</v>
      </c>
      <c r="AU6" s="59">
        <v>10</v>
      </c>
      <c r="AV6" s="59">
        <v>617.79999999999995</v>
      </c>
      <c r="AW6" s="59">
        <v>452</v>
      </c>
      <c r="AX6" s="59">
        <v>1</v>
      </c>
      <c r="AY6" s="59">
        <v>74</v>
      </c>
      <c r="AZ6" s="59">
        <v>61.2</v>
      </c>
      <c r="BA6" s="59">
        <v>3</v>
      </c>
      <c r="BB6" s="59">
        <v>153.4</v>
      </c>
      <c r="BC6" s="59">
        <v>105.3</v>
      </c>
      <c r="BD6" s="59"/>
      <c r="BE6" s="59"/>
      <c r="BF6" s="59"/>
      <c r="BG6" s="59"/>
      <c r="BH6" s="59"/>
      <c r="BI6" s="59"/>
      <c r="BJ6" s="59"/>
      <c r="BK6" s="59"/>
      <c r="BL6" s="61">
        <v>30</v>
      </c>
      <c r="BM6" s="61" t="s">
        <v>344</v>
      </c>
      <c r="BN6" s="62" t="s">
        <v>314</v>
      </c>
      <c r="BO6" s="62"/>
      <c r="BP6" s="63" t="s">
        <v>553</v>
      </c>
      <c r="BQ6" s="64" t="s">
        <v>315</v>
      </c>
      <c r="BR6" s="65">
        <v>17996774</v>
      </c>
      <c r="BS6" s="65"/>
      <c r="BT6" s="65"/>
      <c r="BU6" s="66">
        <f>BR6+BS6-BT6</f>
        <v>17996774</v>
      </c>
      <c r="BV6" s="65"/>
      <c r="BW6" s="65"/>
      <c r="BX6" s="65"/>
      <c r="BY6" s="65">
        <f>BU8+BW6-BX6</f>
        <v>48635926</v>
      </c>
      <c r="BZ6" s="65"/>
      <c r="CA6" s="65"/>
      <c r="CB6" s="65">
        <f>BY6+BZ6-CA6</f>
        <v>48635926</v>
      </c>
      <c r="CC6" s="65">
        <f>BL8</f>
        <v>72</v>
      </c>
      <c r="CD6" s="65"/>
      <c r="CE6" s="65"/>
      <c r="CF6" s="65">
        <f>CB6+CD6-CE6</f>
        <v>48635926</v>
      </c>
      <c r="CG6" s="65"/>
      <c r="CH6" s="65"/>
      <c r="CI6" s="67">
        <v>8231980</v>
      </c>
      <c r="CJ6" s="65"/>
      <c r="CK6" s="65"/>
      <c r="CL6" s="20">
        <v>0.7</v>
      </c>
      <c r="CM6" s="65"/>
      <c r="CN6" s="65">
        <f>CI6+CJ6-CK6+CM6</f>
        <v>8231980</v>
      </c>
      <c r="CO6" s="68"/>
      <c r="CP6" s="69">
        <v>30</v>
      </c>
      <c r="CQ6" s="70" t="s">
        <v>345</v>
      </c>
      <c r="CR6" s="71" t="s">
        <v>346</v>
      </c>
      <c r="CS6" s="72">
        <v>19</v>
      </c>
      <c r="CT6" s="73" t="s">
        <v>316</v>
      </c>
      <c r="CU6" s="74">
        <v>427.3</v>
      </c>
      <c r="CV6" s="75">
        <v>58.9</v>
      </c>
      <c r="CW6" s="76">
        <f>BU6/N6</f>
        <v>5526.0767034114278</v>
      </c>
      <c r="CX6" s="77">
        <f>CU6*CW6</f>
        <v>2361292.5753677031</v>
      </c>
      <c r="CY6" s="78" t="s">
        <v>416</v>
      </c>
      <c r="CZ6" s="79"/>
      <c r="DA6" s="80"/>
      <c r="DB6" s="20"/>
      <c r="DC6" s="81"/>
      <c r="DD6" s="82"/>
      <c r="DE6" s="53"/>
      <c r="DF6" s="53"/>
      <c r="DG6" s="53"/>
      <c r="DH6" s="53"/>
      <c r="DI6" s="53"/>
      <c r="DJ6" s="53"/>
      <c r="DK6" s="53"/>
      <c r="DL6" s="53"/>
      <c r="DM6" s="53"/>
      <c r="DN6" s="83">
        <v>29.4</v>
      </c>
      <c r="DO6" s="83">
        <v>29.4</v>
      </c>
      <c r="DP6" s="83">
        <v>24.1</v>
      </c>
      <c r="DQ6" s="83">
        <v>24.1</v>
      </c>
      <c r="DR6" s="55">
        <f t="shared" si="0"/>
        <v>1394.1000000000001</v>
      </c>
      <c r="DS6" s="55">
        <f t="shared" si="1"/>
        <v>617.4</v>
      </c>
      <c r="DT6" s="84">
        <v>1418.2</v>
      </c>
      <c r="DU6" s="55">
        <v>641.5</v>
      </c>
      <c r="DV6" s="55">
        <f t="shared" si="2"/>
        <v>13588657.542910028</v>
      </c>
      <c r="DW6" s="8">
        <v>13823566.550000001</v>
      </c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</row>
    <row r="7" spans="1:202" s="13" customFormat="1" ht="63" customHeight="1" thickBot="1" x14ac:dyDescent="0.3">
      <c r="A7" s="22">
        <v>3</v>
      </c>
      <c r="B7" s="22">
        <v>133</v>
      </c>
      <c r="C7" s="22"/>
      <c r="D7" s="22" t="s">
        <v>341</v>
      </c>
      <c r="E7" s="56" t="s">
        <v>342</v>
      </c>
      <c r="F7" s="26">
        <v>133</v>
      </c>
      <c r="G7" s="58" t="s">
        <v>343</v>
      </c>
      <c r="H7" s="59" t="s">
        <v>344</v>
      </c>
      <c r="I7" s="60" t="s">
        <v>250</v>
      </c>
      <c r="J7" s="59">
        <v>5</v>
      </c>
      <c r="K7" s="61">
        <v>57</v>
      </c>
      <c r="L7" s="61" t="s">
        <v>344</v>
      </c>
      <c r="M7" s="61"/>
      <c r="N7" s="59">
        <f>O7+P7</f>
        <v>4259.1000000000004</v>
      </c>
      <c r="O7" s="59">
        <f>AF7-AG7-AH7</f>
        <v>248.6</v>
      </c>
      <c r="P7" s="59">
        <v>4010.5</v>
      </c>
      <c r="Q7" s="59">
        <v>1981</v>
      </c>
      <c r="R7" s="59" t="s">
        <v>312</v>
      </c>
      <c r="S7" s="59">
        <v>1988</v>
      </c>
      <c r="T7" s="59">
        <v>9</v>
      </c>
      <c r="U7" s="59">
        <v>2</v>
      </c>
      <c r="V7" s="59">
        <v>5</v>
      </c>
      <c r="W7" s="59">
        <v>3879</v>
      </c>
      <c r="X7" s="59">
        <v>660</v>
      </c>
      <c r="Y7" s="59">
        <v>16640</v>
      </c>
      <c r="Z7" s="59">
        <v>4080.5</v>
      </c>
      <c r="AA7" s="59"/>
      <c r="AB7" s="59"/>
      <c r="AC7" s="59">
        <v>3831.9</v>
      </c>
      <c r="AD7" s="59">
        <v>2619.5</v>
      </c>
      <c r="AE7" s="59">
        <v>4010.5</v>
      </c>
      <c r="AF7" s="59">
        <v>248.6</v>
      </c>
      <c r="AG7" s="59"/>
      <c r="AH7" s="59"/>
      <c r="AI7" s="59">
        <v>30.3</v>
      </c>
      <c r="AJ7" s="59">
        <v>30.3</v>
      </c>
      <c r="AK7" s="59"/>
      <c r="AL7" s="59">
        <v>218.3</v>
      </c>
      <c r="AM7" s="59">
        <v>72</v>
      </c>
      <c r="AN7" s="59"/>
      <c r="AO7" s="59"/>
      <c r="AP7" s="59"/>
      <c r="AQ7" s="59"/>
      <c r="AR7" s="59">
        <v>18</v>
      </c>
      <c r="AS7" s="59">
        <v>774.5</v>
      </c>
      <c r="AT7" s="59">
        <v>491.2</v>
      </c>
      <c r="AU7" s="59">
        <v>54</v>
      </c>
      <c r="AV7" s="59">
        <v>3057.4</v>
      </c>
      <c r="AW7" s="59">
        <v>2128.3000000000002</v>
      </c>
      <c r="AX7" s="59"/>
      <c r="AY7" s="59"/>
      <c r="AZ7" s="59"/>
      <c r="BA7" s="59">
        <v>8</v>
      </c>
      <c r="BB7" s="59">
        <v>473.2</v>
      </c>
      <c r="BC7" s="59">
        <v>332</v>
      </c>
      <c r="BD7" s="59"/>
      <c r="BE7" s="59"/>
      <c r="BF7" s="59"/>
      <c r="BG7" s="59"/>
      <c r="BH7" s="59"/>
      <c r="BI7" s="59"/>
      <c r="BJ7" s="59"/>
      <c r="BK7" s="59"/>
      <c r="BL7" s="61">
        <v>57</v>
      </c>
      <c r="BM7" s="61" t="s">
        <v>344</v>
      </c>
      <c r="BN7" s="62" t="s">
        <v>251</v>
      </c>
      <c r="BO7" s="62"/>
      <c r="BP7" s="63" t="s">
        <v>554</v>
      </c>
      <c r="BQ7" s="64" t="s">
        <v>252</v>
      </c>
      <c r="BR7" s="65">
        <v>36025792</v>
      </c>
      <c r="BS7" s="65">
        <v>405336</v>
      </c>
      <c r="BT7" s="65"/>
      <c r="BU7" s="66">
        <f>BR7+BS7-BT7</f>
        <v>36431128</v>
      </c>
      <c r="BV7" s="65"/>
      <c r="BW7" s="65"/>
      <c r="BX7" s="65"/>
      <c r="BY7" s="65">
        <f>BU11+BW7-BX7</f>
        <v>18868395</v>
      </c>
      <c r="BZ7" s="65"/>
      <c r="CA7" s="65"/>
      <c r="CB7" s="65">
        <f>BY7+BZ7-CA7</f>
        <v>18868395</v>
      </c>
      <c r="CC7" s="65">
        <f>BL11</f>
        <v>113</v>
      </c>
      <c r="CD7" s="65"/>
      <c r="CE7" s="65"/>
      <c r="CF7" s="65">
        <f>CB7+CD7-CE7</f>
        <v>18868395</v>
      </c>
      <c r="CG7" s="65"/>
      <c r="CH7" s="65"/>
      <c r="CI7" s="67">
        <v>8718880</v>
      </c>
      <c r="CJ7" s="65"/>
      <c r="CK7" s="65"/>
      <c r="CL7" s="20">
        <v>0.7</v>
      </c>
      <c r="CM7" s="65"/>
      <c r="CN7" s="65">
        <f>CI7+CJ7-CK7+CM7</f>
        <v>8718880</v>
      </c>
      <c r="CO7" s="68"/>
      <c r="CP7" s="69">
        <v>57</v>
      </c>
      <c r="CQ7" s="70" t="s">
        <v>345</v>
      </c>
      <c r="CR7" s="71" t="s">
        <v>346</v>
      </c>
      <c r="CS7" s="72">
        <v>46</v>
      </c>
      <c r="CT7" s="73" t="s">
        <v>253</v>
      </c>
      <c r="CU7" s="74">
        <v>248.6</v>
      </c>
      <c r="CV7" s="75">
        <v>30.3</v>
      </c>
      <c r="CW7" s="76">
        <f>BU7/N7</f>
        <v>8553.7151041299803</v>
      </c>
      <c r="CX7" s="77">
        <f>CU7*CW7</f>
        <v>2126453.5748867132</v>
      </c>
      <c r="CY7" s="78"/>
      <c r="CZ7" s="79"/>
      <c r="DA7" s="80"/>
      <c r="DB7" s="20"/>
      <c r="DC7" s="81"/>
      <c r="DD7" s="82"/>
      <c r="DE7" s="53"/>
      <c r="DF7" s="53"/>
      <c r="DG7" s="53"/>
      <c r="DH7" s="53"/>
      <c r="DI7" s="53"/>
      <c r="DJ7" s="53"/>
      <c r="DK7" s="53"/>
      <c r="DL7" s="53"/>
      <c r="DM7" s="53"/>
      <c r="DN7" s="83">
        <v>30.3</v>
      </c>
      <c r="DO7" s="83">
        <v>30.3</v>
      </c>
      <c r="DP7" s="83">
        <v>33.1</v>
      </c>
      <c r="DQ7" s="83">
        <v>33.1</v>
      </c>
      <c r="DR7" s="55">
        <f t="shared" si="0"/>
        <v>360.4</v>
      </c>
      <c r="DS7" s="55">
        <f t="shared" si="1"/>
        <v>0</v>
      </c>
      <c r="DT7" s="84">
        <v>393.5</v>
      </c>
      <c r="DU7" s="55">
        <v>33.1</v>
      </c>
      <c r="DV7" s="55">
        <f t="shared" si="2"/>
        <v>3211520.2785260482</v>
      </c>
      <c r="DW7" s="8">
        <v>3506474</v>
      </c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</row>
    <row r="8" spans="1:202" s="12" customFormat="1" ht="63" customHeight="1" x14ac:dyDescent="0.25">
      <c r="A8" s="22">
        <v>4</v>
      </c>
      <c r="B8" s="22">
        <v>148</v>
      </c>
      <c r="C8" s="22">
        <v>403</v>
      </c>
      <c r="D8" s="22" t="s">
        <v>341</v>
      </c>
      <c r="E8" s="56" t="s">
        <v>342</v>
      </c>
      <c r="F8" s="57">
        <v>148</v>
      </c>
      <c r="G8" s="58" t="s">
        <v>343</v>
      </c>
      <c r="H8" s="59"/>
      <c r="I8" s="60"/>
      <c r="J8" s="59"/>
      <c r="K8" s="61">
        <v>72</v>
      </c>
      <c r="L8" s="61" t="s">
        <v>344</v>
      </c>
      <c r="M8" s="61"/>
      <c r="N8" s="59">
        <v>3138.3</v>
      </c>
      <c r="O8" s="59">
        <f>AF8-AG8-AH8</f>
        <v>0</v>
      </c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61">
        <v>72</v>
      </c>
      <c r="BM8" s="61" t="s">
        <v>344</v>
      </c>
      <c r="BN8" s="62" t="s">
        <v>254</v>
      </c>
      <c r="BO8" s="62"/>
      <c r="BP8" s="63" t="s">
        <v>555</v>
      </c>
      <c r="BQ8" s="64" t="s">
        <v>255</v>
      </c>
      <c r="BR8" s="65">
        <v>48635926</v>
      </c>
      <c r="BS8" s="65"/>
      <c r="BT8" s="65"/>
      <c r="BU8" s="66">
        <f>BR8+BS8-BT8</f>
        <v>48635926</v>
      </c>
      <c r="BV8" s="65"/>
      <c r="BW8" s="65"/>
      <c r="BX8" s="65"/>
      <c r="BY8" s="65">
        <f>BU14+BW8-BX8</f>
        <v>47594919</v>
      </c>
      <c r="BZ8" s="65"/>
      <c r="CA8" s="65"/>
      <c r="CB8" s="65">
        <f>BY8+BZ8-CA8</f>
        <v>47594919</v>
      </c>
      <c r="CC8" s="65">
        <f>BL14</f>
        <v>191</v>
      </c>
      <c r="CD8" s="65"/>
      <c r="CE8" s="65"/>
      <c r="CF8" s="65">
        <f>CB8+CD8-CE8</f>
        <v>47594919</v>
      </c>
      <c r="CG8" s="65"/>
      <c r="CH8" s="65"/>
      <c r="CI8" s="67">
        <v>6099992</v>
      </c>
      <c r="CJ8" s="65"/>
      <c r="CK8" s="65"/>
      <c r="CL8" s="20">
        <v>0.7</v>
      </c>
      <c r="CM8" s="65"/>
      <c r="CN8" s="65">
        <f>CI8+CJ8-CK8+CM8</f>
        <v>6099992</v>
      </c>
      <c r="CO8" s="68"/>
      <c r="CP8" s="69">
        <v>72</v>
      </c>
      <c r="CQ8" s="70" t="s">
        <v>345</v>
      </c>
      <c r="CR8" s="71" t="s">
        <v>346</v>
      </c>
      <c r="CS8" s="72">
        <v>60</v>
      </c>
      <c r="CT8" s="73" t="s">
        <v>256</v>
      </c>
      <c r="CU8" s="74">
        <v>546.4</v>
      </c>
      <c r="CV8" s="75"/>
      <c r="CW8" s="76">
        <f>BU8/N8</f>
        <v>15497.538794888951</v>
      </c>
      <c r="CX8" s="77">
        <f>CU8*CW8</f>
        <v>8467855.1975273229</v>
      </c>
      <c r="CY8" s="78" t="s">
        <v>420</v>
      </c>
      <c r="CZ8" s="79"/>
      <c r="DA8" s="80"/>
      <c r="DB8" s="20"/>
      <c r="DC8" s="81"/>
      <c r="DD8" s="82"/>
      <c r="DE8" s="53"/>
      <c r="DF8" s="53"/>
      <c r="DG8" s="53"/>
      <c r="DH8" s="53"/>
      <c r="DI8" s="53"/>
      <c r="DJ8" s="53"/>
      <c r="DK8" s="53"/>
      <c r="DL8" s="53"/>
      <c r="DM8" s="53"/>
      <c r="DN8" s="83">
        <v>93.2</v>
      </c>
      <c r="DO8" s="83">
        <v>0</v>
      </c>
      <c r="DP8" s="83">
        <v>176</v>
      </c>
      <c r="DQ8" s="83">
        <v>176</v>
      </c>
      <c r="DR8" s="55">
        <f t="shared" si="0"/>
        <v>68.5</v>
      </c>
      <c r="DS8" s="55">
        <f t="shared" si="1"/>
        <v>0</v>
      </c>
      <c r="DT8" s="84">
        <v>244.5</v>
      </c>
      <c r="DU8" s="55">
        <v>176</v>
      </c>
      <c r="DV8" s="55">
        <f t="shared" si="2"/>
        <v>563232.79746421275</v>
      </c>
      <c r="DW8" s="8">
        <v>2010371.08</v>
      </c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</row>
    <row r="9" spans="1:202" s="12" customFormat="1" ht="63" customHeight="1" x14ac:dyDescent="0.25">
      <c r="A9" s="22">
        <v>5</v>
      </c>
      <c r="B9" s="22">
        <v>163</v>
      </c>
      <c r="C9" s="22">
        <v>101</v>
      </c>
      <c r="D9" s="22" t="s">
        <v>341</v>
      </c>
      <c r="E9" s="56" t="s">
        <v>342</v>
      </c>
      <c r="F9" s="26">
        <v>163</v>
      </c>
      <c r="G9" s="58" t="s">
        <v>343</v>
      </c>
      <c r="H9" s="59" t="s">
        <v>344</v>
      </c>
      <c r="I9" s="60" t="s">
        <v>356</v>
      </c>
      <c r="J9" s="59">
        <v>8</v>
      </c>
      <c r="K9" s="61">
        <v>94</v>
      </c>
      <c r="L9" s="61" t="s">
        <v>344</v>
      </c>
      <c r="M9" s="61"/>
      <c r="N9" s="59">
        <f>O9+P9</f>
        <v>2558.6</v>
      </c>
      <c r="O9" s="59">
        <f>AF9-AG9-AH9</f>
        <v>750.5</v>
      </c>
      <c r="P9" s="59">
        <v>1808.1</v>
      </c>
      <c r="Q9" s="59">
        <v>1979</v>
      </c>
      <c r="R9" s="59" t="s">
        <v>307</v>
      </c>
      <c r="S9" s="59">
        <v>1997</v>
      </c>
      <c r="T9" s="59">
        <v>5</v>
      </c>
      <c r="U9" s="59">
        <v>1</v>
      </c>
      <c r="V9" s="59">
        <v>14</v>
      </c>
      <c r="W9" s="59">
        <v>2335</v>
      </c>
      <c r="X9" s="59">
        <v>676</v>
      </c>
      <c r="Y9" s="59">
        <v>10432</v>
      </c>
      <c r="Z9" s="59"/>
      <c r="AA9" s="59">
        <v>2525.5</v>
      </c>
      <c r="AB9" s="59"/>
      <c r="AC9" s="59">
        <v>1775</v>
      </c>
      <c r="AD9" s="59">
        <v>747.1</v>
      </c>
      <c r="AE9" s="59">
        <v>1808.1</v>
      </c>
      <c r="AF9" s="59">
        <v>750.5</v>
      </c>
      <c r="AG9" s="59"/>
      <c r="AH9" s="59"/>
      <c r="AI9" s="59">
        <v>475.2</v>
      </c>
      <c r="AJ9" s="59">
        <v>30.9</v>
      </c>
      <c r="AK9" s="59">
        <v>312</v>
      </c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>
        <v>64</v>
      </c>
      <c r="BE9" s="59">
        <v>1775</v>
      </c>
      <c r="BF9" s="59">
        <v>747.1</v>
      </c>
      <c r="BG9" s="59"/>
      <c r="BH9" s="59"/>
      <c r="BI9" s="59"/>
      <c r="BJ9" s="59"/>
      <c r="BK9" s="59"/>
      <c r="BL9" s="61">
        <v>94</v>
      </c>
      <c r="BM9" s="61" t="s">
        <v>344</v>
      </c>
      <c r="BN9" s="62" t="s">
        <v>357</v>
      </c>
      <c r="BO9" s="62"/>
      <c r="BP9" s="63" t="s">
        <v>556</v>
      </c>
      <c r="BQ9" s="64" t="s">
        <v>358</v>
      </c>
      <c r="BR9" s="65">
        <v>10526394</v>
      </c>
      <c r="BS9" s="65"/>
      <c r="BT9" s="65"/>
      <c r="BU9" s="66">
        <f>BR9+BS9-BT9</f>
        <v>10526394</v>
      </c>
      <c r="BV9" s="65"/>
      <c r="BW9" s="65"/>
      <c r="BX9" s="65"/>
      <c r="BY9" s="65">
        <f>BU15+BW9-BX9</f>
        <v>7729854</v>
      </c>
      <c r="BZ9" s="65"/>
      <c r="CA9" s="65"/>
      <c r="CB9" s="65">
        <f>BY9+BZ9-CA9</f>
        <v>7729854</v>
      </c>
      <c r="CC9" s="65">
        <v>4</v>
      </c>
      <c r="CD9" s="65"/>
      <c r="CE9" s="65"/>
      <c r="CF9" s="65">
        <f>CB9+CD9-CE9</f>
        <v>7729854</v>
      </c>
      <c r="CG9" s="65"/>
      <c r="CH9" s="65"/>
      <c r="CI9" s="67">
        <v>5101278</v>
      </c>
      <c r="CJ9" s="65"/>
      <c r="CK9" s="65"/>
      <c r="CL9" s="20">
        <v>0.7</v>
      </c>
      <c r="CM9" s="65"/>
      <c r="CN9" s="65">
        <f>CI9+CJ9-CK9+CM9</f>
        <v>5101278</v>
      </c>
      <c r="CO9" s="68"/>
      <c r="CP9" s="69">
        <v>93</v>
      </c>
      <c r="CQ9" s="70" t="s">
        <v>345</v>
      </c>
      <c r="CR9" s="71" t="s">
        <v>346</v>
      </c>
      <c r="CS9" s="72">
        <v>70</v>
      </c>
      <c r="CT9" s="73" t="s">
        <v>358</v>
      </c>
      <c r="CU9" s="74">
        <v>750.5</v>
      </c>
      <c r="CV9" s="75">
        <v>475.2</v>
      </c>
      <c r="CW9" s="76">
        <f>BU9/N9</f>
        <v>4114.1225670288441</v>
      </c>
      <c r="CX9" s="77">
        <f>CU9*CW9</f>
        <v>3087648.9865551475</v>
      </c>
      <c r="CY9" s="78" t="s">
        <v>389</v>
      </c>
      <c r="CZ9" s="79"/>
      <c r="DA9" s="80"/>
      <c r="DB9" s="20"/>
      <c r="DC9" s="81"/>
      <c r="DD9" s="82"/>
      <c r="DE9" s="53"/>
      <c r="DF9" s="53"/>
      <c r="DG9" s="53"/>
      <c r="DH9" s="53"/>
      <c r="DI9" s="53"/>
      <c r="DJ9" s="53"/>
      <c r="DK9" s="53"/>
      <c r="DL9" s="53"/>
      <c r="DM9" s="53"/>
      <c r="DN9" s="83">
        <v>314.10000000000002</v>
      </c>
      <c r="DO9" s="83">
        <v>302.10000000000002</v>
      </c>
      <c r="DP9" s="83">
        <v>16.8</v>
      </c>
      <c r="DQ9" s="83">
        <v>16.8</v>
      </c>
      <c r="DR9" s="55">
        <f t="shared" si="0"/>
        <v>61.3</v>
      </c>
      <c r="DS9" s="55">
        <f t="shared" si="1"/>
        <v>0</v>
      </c>
      <c r="DT9" s="84">
        <v>78.099999999999994</v>
      </c>
      <c r="DU9" s="55">
        <v>16.8</v>
      </c>
      <c r="DV9" s="55">
        <f t="shared" si="2"/>
        <v>388035.79715749039</v>
      </c>
      <c r="DW9" s="8">
        <v>494381.66</v>
      </c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</row>
    <row r="10" spans="1:202" s="12" customFormat="1" ht="63" customHeight="1" x14ac:dyDescent="0.25">
      <c r="A10" s="22">
        <v>6</v>
      </c>
      <c r="B10" s="22">
        <v>177</v>
      </c>
      <c r="C10" s="22"/>
      <c r="D10" s="22" t="s">
        <v>341</v>
      </c>
      <c r="E10" s="56" t="s">
        <v>342</v>
      </c>
      <c r="F10" s="26">
        <v>177</v>
      </c>
      <c r="G10" s="58" t="s">
        <v>343</v>
      </c>
      <c r="H10" s="59"/>
      <c r="I10" s="60"/>
      <c r="J10" s="59"/>
      <c r="K10" s="61"/>
      <c r="L10" s="61"/>
      <c r="M10" s="61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61"/>
      <c r="BM10" s="61"/>
      <c r="BN10" s="62"/>
      <c r="BO10" s="62"/>
      <c r="BP10" s="63" t="s">
        <v>514</v>
      </c>
      <c r="BQ10" s="64"/>
      <c r="BR10" s="65"/>
      <c r="BS10" s="65"/>
      <c r="BT10" s="65"/>
      <c r="BU10" s="66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7"/>
      <c r="CJ10" s="65"/>
      <c r="CK10" s="65"/>
      <c r="CL10" s="20"/>
      <c r="CM10" s="65"/>
      <c r="CN10" s="65"/>
      <c r="CO10" s="68"/>
      <c r="CP10" s="69"/>
      <c r="CQ10" s="70"/>
      <c r="CR10" s="71"/>
      <c r="CS10" s="72"/>
      <c r="CT10" s="73"/>
      <c r="CU10" s="74"/>
      <c r="CV10" s="75"/>
      <c r="CW10" s="76"/>
      <c r="CX10" s="77"/>
      <c r="CY10" s="78"/>
      <c r="CZ10" s="79"/>
      <c r="DA10" s="80"/>
      <c r="DB10" s="20"/>
      <c r="DC10" s="81"/>
      <c r="DD10" s="82"/>
      <c r="DE10" s="53"/>
      <c r="DF10" s="53"/>
      <c r="DG10" s="53"/>
      <c r="DH10" s="53"/>
      <c r="DI10" s="53"/>
      <c r="DJ10" s="53"/>
      <c r="DK10" s="53"/>
      <c r="DL10" s="53"/>
      <c r="DM10" s="53"/>
      <c r="DN10" s="83"/>
      <c r="DO10" s="83"/>
      <c r="DP10" s="83">
        <v>470.8</v>
      </c>
      <c r="DQ10" s="83">
        <v>470.8</v>
      </c>
      <c r="DR10" s="55">
        <f t="shared" si="0"/>
        <v>30.800000000000011</v>
      </c>
      <c r="DS10" s="55">
        <f t="shared" si="1"/>
        <v>0</v>
      </c>
      <c r="DT10" s="84">
        <v>501.6</v>
      </c>
      <c r="DU10" s="55">
        <v>470.8</v>
      </c>
      <c r="DV10" s="55">
        <f t="shared" si="2"/>
        <v>224011.37008771938</v>
      </c>
      <c r="DW10" s="8">
        <v>3648185.17</v>
      </c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</row>
    <row r="11" spans="1:202" s="12" customFormat="1" ht="63" customHeight="1" x14ac:dyDescent="0.25">
      <c r="A11" s="22">
        <v>7</v>
      </c>
      <c r="B11" s="22">
        <v>224</v>
      </c>
      <c r="C11" s="22">
        <v>106</v>
      </c>
      <c r="D11" s="22" t="s">
        <v>341</v>
      </c>
      <c r="E11" s="56" t="s">
        <v>342</v>
      </c>
      <c r="F11" s="57">
        <v>224</v>
      </c>
      <c r="G11" s="58" t="s">
        <v>343</v>
      </c>
      <c r="H11" s="59" t="s">
        <v>344</v>
      </c>
      <c r="I11" s="60" t="s">
        <v>359</v>
      </c>
      <c r="J11" s="59">
        <v>8</v>
      </c>
      <c r="K11" s="61">
        <v>113</v>
      </c>
      <c r="L11" s="61" t="s">
        <v>344</v>
      </c>
      <c r="M11" s="61"/>
      <c r="N11" s="59">
        <f>O11+P11</f>
        <v>2686.2</v>
      </c>
      <c r="O11" s="59">
        <f>AF11-AG11-AH11</f>
        <v>140.29999999999995</v>
      </c>
      <c r="P11" s="59">
        <v>2545.9</v>
      </c>
      <c r="Q11" s="59">
        <v>1962</v>
      </c>
      <c r="R11" s="59" t="s">
        <v>307</v>
      </c>
      <c r="S11" s="59">
        <v>1988</v>
      </c>
      <c r="T11" s="59">
        <v>5</v>
      </c>
      <c r="U11" s="59">
        <v>4</v>
      </c>
      <c r="V11" s="59">
        <v>14</v>
      </c>
      <c r="W11" s="59">
        <v>4057</v>
      </c>
      <c r="X11" s="59">
        <v>1001</v>
      </c>
      <c r="Y11" s="59">
        <v>15513</v>
      </c>
      <c r="Z11" s="59"/>
      <c r="AA11" s="59">
        <v>3936.6</v>
      </c>
      <c r="AB11" s="59"/>
      <c r="AC11" s="59">
        <v>2545.9</v>
      </c>
      <c r="AD11" s="59">
        <v>1647.2</v>
      </c>
      <c r="AE11" s="59">
        <v>2545.9</v>
      </c>
      <c r="AF11" s="59">
        <v>1390.7</v>
      </c>
      <c r="AG11" s="59"/>
      <c r="AH11" s="59">
        <v>1250.4000000000001</v>
      </c>
      <c r="AI11" s="59">
        <v>556.20000000000005</v>
      </c>
      <c r="AJ11" s="59">
        <v>40.299999999999997</v>
      </c>
      <c r="AK11" s="59"/>
      <c r="AL11" s="59"/>
      <c r="AM11" s="59">
        <v>64</v>
      </c>
      <c r="AN11" s="59">
        <v>16</v>
      </c>
      <c r="AO11" s="59"/>
      <c r="AP11" s="59">
        <v>482.6</v>
      </c>
      <c r="AQ11" s="59">
        <v>285.60000000000002</v>
      </c>
      <c r="AR11" s="59">
        <v>48</v>
      </c>
      <c r="AS11" s="59">
        <v>2063.3000000000002</v>
      </c>
      <c r="AT11" s="59">
        <v>1361.6</v>
      </c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61">
        <v>113</v>
      </c>
      <c r="BM11" s="61" t="s">
        <v>344</v>
      </c>
      <c r="BN11" s="62" t="s">
        <v>360</v>
      </c>
      <c r="BO11" s="62"/>
      <c r="BP11" s="63" t="s">
        <v>557</v>
      </c>
      <c r="BQ11" s="64" t="s">
        <v>361</v>
      </c>
      <c r="BR11" s="65">
        <v>18868395</v>
      </c>
      <c r="BS11" s="65"/>
      <c r="BT11" s="65"/>
      <c r="BU11" s="66">
        <f t="shared" ref="BU11:BU19" si="3">BR11+BS11-BT11</f>
        <v>18868395</v>
      </c>
      <c r="BV11" s="65"/>
      <c r="BW11" s="65"/>
      <c r="BX11" s="65"/>
      <c r="BY11" s="65" t="e">
        <f>#REF!+BW11-BX11</f>
        <v>#REF!</v>
      </c>
      <c r="BZ11" s="65"/>
      <c r="CA11" s="65"/>
      <c r="CB11" s="65" t="e">
        <f t="shared" ref="CB11:CB19" si="4">BY11+BZ11-CA11</f>
        <v>#REF!</v>
      </c>
      <c r="CC11" s="65" t="e">
        <f>#REF!</f>
        <v>#REF!</v>
      </c>
      <c r="CD11" s="65"/>
      <c r="CE11" s="65"/>
      <c r="CF11" s="65" t="e">
        <f t="shared" ref="CF11:CF19" si="5">CB11+CD11-CE11</f>
        <v>#REF!</v>
      </c>
      <c r="CG11" s="65"/>
      <c r="CH11" s="65"/>
      <c r="CI11" s="67">
        <v>2968573</v>
      </c>
      <c r="CJ11" s="65"/>
      <c r="CK11" s="65"/>
      <c r="CL11" s="20">
        <v>0.7</v>
      </c>
      <c r="CM11" s="65"/>
      <c r="CN11" s="65">
        <f t="shared" ref="CN11:CN19" si="6">CI11+CJ11-CK11+CM11</f>
        <v>2968573</v>
      </c>
      <c r="CO11" s="68"/>
      <c r="CP11" s="69">
        <v>112</v>
      </c>
      <c r="CQ11" s="70" t="s">
        <v>345</v>
      </c>
      <c r="CR11" s="71" t="s">
        <v>346</v>
      </c>
      <c r="CS11" s="72">
        <v>99</v>
      </c>
      <c r="CT11" s="73" t="s">
        <v>362</v>
      </c>
      <c r="CU11" s="74">
        <v>140.30000000000001</v>
      </c>
      <c r="CV11" s="75"/>
      <c r="CW11" s="76">
        <f t="shared" ref="CW11:CW19" si="7">BU11/N11</f>
        <v>7024.1958901049811</v>
      </c>
      <c r="CX11" s="77">
        <f>CU11*CW11</f>
        <v>985494.68338172894</v>
      </c>
      <c r="CY11" s="78" t="s">
        <v>385</v>
      </c>
      <c r="CZ11" s="79"/>
      <c r="DA11" s="80"/>
      <c r="DB11" s="20"/>
      <c r="DC11" s="81"/>
      <c r="DD11" s="82"/>
      <c r="DE11" s="53"/>
      <c r="DF11" s="53"/>
      <c r="DG11" s="53"/>
      <c r="DH11" s="53"/>
      <c r="DI11" s="53"/>
      <c r="DJ11" s="53"/>
      <c r="DK11" s="53"/>
      <c r="DL11" s="53"/>
      <c r="DM11" s="53"/>
      <c r="DN11" s="83">
        <v>40.299999999999997</v>
      </c>
      <c r="DO11" s="83">
        <v>0</v>
      </c>
      <c r="DP11" s="83">
        <v>10.8</v>
      </c>
      <c r="DQ11" s="83">
        <v>10.8</v>
      </c>
      <c r="DR11" s="55">
        <f t="shared" si="0"/>
        <v>76.5</v>
      </c>
      <c r="DS11" s="55">
        <f t="shared" si="1"/>
        <v>0</v>
      </c>
      <c r="DT11" s="84">
        <v>87.3</v>
      </c>
      <c r="DU11" s="55">
        <v>10.8</v>
      </c>
      <c r="DV11" s="55">
        <f t="shared" si="2"/>
        <v>643142.44020618557</v>
      </c>
      <c r="DW11" s="8">
        <v>733939.02</v>
      </c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</row>
    <row r="12" spans="1:202" s="12" customFormat="1" ht="63" customHeight="1" x14ac:dyDescent="0.25">
      <c r="A12" s="22">
        <v>8</v>
      </c>
      <c r="B12" s="22">
        <v>228</v>
      </c>
      <c r="C12" s="22">
        <v>725</v>
      </c>
      <c r="D12" s="22" t="s">
        <v>341</v>
      </c>
      <c r="E12" s="56" t="s">
        <v>342</v>
      </c>
      <c r="F12" s="57">
        <v>228</v>
      </c>
      <c r="G12" s="58" t="s">
        <v>343</v>
      </c>
      <c r="H12" s="59" t="s">
        <v>344</v>
      </c>
      <c r="I12" s="60" t="s">
        <v>363</v>
      </c>
      <c r="J12" s="59">
        <v>2</v>
      </c>
      <c r="K12" s="61">
        <v>131</v>
      </c>
      <c r="L12" s="61" t="s">
        <v>344</v>
      </c>
      <c r="M12" s="61"/>
      <c r="N12" s="59">
        <f>O12+P12</f>
        <v>2772.7999999999997</v>
      </c>
      <c r="O12" s="59">
        <f>AF12-AG12-AH12</f>
        <v>204.7</v>
      </c>
      <c r="P12" s="59">
        <v>2568.1</v>
      </c>
      <c r="Q12" s="59">
        <v>1962</v>
      </c>
      <c r="R12" s="59" t="s">
        <v>307</v>
      </c>
      <c r="S12" s="59">
        <v>1988</v>
      </c>
      <c r="T12" s="59">
        <v>5</v>
      </c>
      <c r="U12" s="59">
        <v>3</v>
      </c>
      <c r="V12" s="59">
        <v>17</v>
      </c>
      <c r="W12" s="59">
        <v>2557</v>
      </c>
      <c r="X12" s="59">
        <v>701</v>
      </c>
      <c r="Y12" s="59">
        <v>10575</v>
      </c>
      <c r="Z12" s="59"/>
      <c r="AA12" s="59">
        <v>2772.8</v>
      </c>
      <c r="AB12" s="59"/>
      <c r="AC12" s="59">
        <v>2568.1</v>
      </c>
      <c r="AD12" s="59">
        <v>1670.4</v>
      </c>
      <c r="AE12" s="59">
        <v>2568.1</v>
      </c>
      <c r="AF12" s="59">
        <v>204.7</v>
      </c>
      <c r="AG12" s="59"/>
      <c r="AH12" s="59"/>
      <c r="AI12" s="59">
        <v>17.5</v>
      </c>
      <c r="AJ12" s="59">
        <v>17.5</v>
      </c>
      <c r="AK12" s="59"/>
      <c r="AL12" s="59">
        <v>187.2</v>
      </c>
      <c r="AM12" s="59">
        <v>60</v>
      </c>
      <c r="AN12" s="59">
        <v>10</v>
      </c>
      <c r="AO12" s="59"/>
      <c r="AP12" s="59">
        <v>312.5</v>
      </c>
      <c r="AQ12" s="59">
        <v>189.9</v>
      </c>
      <c r="AR12" s="59">
        <v>45</v>
      </c>
      <c r="AS12" s="59">
        <v>1981.2</v>
      </c>
      <c r="AT12" s="59">
        <v>1296.4000000000001</v>
      </c>
      <c r="AU12" s="59">
        <v>5</v>
      </c>
      <c r="AV12" s="59">
        <v>274.8</v>
      </c>
      <c r="AW12" s="59">
        <v>184.1</v>
      </c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85"/>
      <c r="BI12" s="85"/>
      <c r="BJ12" s="85"/>
      <c r="BK12" s="59"/>
      <c r="BL12" s="61">
        <v>131</v>
      </c>
      <c r="BM12" s="61" t="s">
        <v>344</v>
      </c>
      <c r="BN12" s="62" t="s">
        <v>364</v>
      </c>
      <c r="BO12" s="62"/>
      <c r="BP12" s="63" t="s">
        <v>558</v>
      </c>
      <c r="BQ12" s="64" t="s">
        <v>365</v>
      </c>
      <c r="BR12" s="65">
        <v>11793479</v>
      </c>
      <c r="BS12" s="65"/>
      <c r="BT12" s="65"/>
      <c r="BU12" s="66">
        <f t="shared" si="3"/>
        <v>11793479</v>
      </c>
      <c r="BV12" s="65"/>
      <c r="BW12" s="65"/>
      <c r="BX12" s="65"/>
      <c r="BY12" s="65">
        <f>BU22+BW12-BX12</f>
        <v>19817600</v>
      </c>
      <c r="BZ12" s="65"/>
      <c r="CA12" s="65"/>
      <c r="CB12" s="65">
        <f t="shared" si="4"/>
        <v>19817600</v>
      </c>
      <c r="CC12" s="65">
        <f>BL22</f>
        <v>385</v>
      </c>
      <c r="CD12" s="65"/>
      <c r="CE12" s="65"/>
      <c r="CF12" s="65">
        <f t="shared" si="5"/>
        <v>19817600</v>
      </c>
      <c r="CG12" s="65"/>
      <c r="CH12" s="65"/>
      <c r="CI12" s="67">
        <v>7090107</v>
      </c>
      <c r="CJ12" s="65"/>
      <c r="CK12" s="65"/>
      <c r="CL12" s="20">
        <v>0.7</v>
      </c>
      <c r="CM12" s="65"/>
      <c r="CN12" s="65">
        <f t="shared" si="6"/>
        <v>7090107</v>
      </c>
      <c r="CO12" s="68"/>
      <c r="CP12" s="69">
        <v>130</v>
      </c>
      <c r="CQ12" s="70" t="s">
        <v>345</v>
      </c>
      <c r="CR12" s="71" t="s">
        <v>346</v>
      </c>
      <c r="CS12" s="72">
        <v>83</v>
      </c>
      <c r="CT12" s="73" t="s">
        <v>366</v>
      </c>
      <c r="CU12" s="74">
        <v>204.7</v>
      </c>
      <c r="CV12" s="75">
        <v>17.5</v>
      </c>
      <c r="CW12" s="76">
        <f t="shared" si="7"/>
        <v>4253.2743075591461</v>
      </c>
      <c r="CX12" s="77">
        <f>CU12*CW12</f>
        <v>870645.25075735711</v>
      </c>
      <c r="CY12" s="78" t="s">
        <v>431</v>
      </c>
      <c r="CZ12" s="79"/>
      <c r="DA12" s="80"/>
      <c r="DB12" s="20"/>
      <c r="DC12" s="81"/>
      <c r="DD12" s="82"/>
      <c r="DE12" s="53"/>
      <c r="DF12" s="53"/>
      <c r="DG12" s="53"/>
      <c r="DH12" s="53"/>
      <c r="DI12" s="53"/>
      <c r="DJ12" s="53"/>
      <c r="DK12" s="53"/>
      <c r="DL12" s="53"/>
      <c r="DM12" s="53"/>
      <c r="DN12" s="83">
        <v>17.5</v>
      </c>
      <c r="DO12" s="83">
        <v>17.5</v>
      </c>
      <c r="DP12" s="83">
        <v>5.5</v>
      </c>
      <c r="DQ12" s="83">
        <v>5.5</v>
      </c>
      <c r="DR12" s="55">
        <f t="shared" si="0"/>
        <v>1330.7</v>
      </c>
      <c r="DS12" s="55">
        <f t="shared" si="1"/>
        <v>773.6</v>
      </c>
      <c r="DT12" s="84">
        <v>1336.2</v>
      </c>
      <c r="DU12" s="55">
        <v>779.1</v>
      </c>
      <c r="DV12" s="55">
        <f t="shared" si="2"/>
        <v>5882418.6947186049</v>
      </c>
      <c r="DW12" s="8">
        <v>5906731.6900000004</v>
      </c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</row>
    <row r="13" spans="1:202" s="12" customFormat="1" ht="63" customHeight="1" x14ac:dyDescent="0.25">
      <c r="A13" s="22">
        <v>9</v>
      </c>
      <c r="B13" s="22">
        <v>280</v>
      </c>
      <c r="C13" s="22">
        <v>214</v>
      </c>
      <c r="D13" s="22" t="s">
        <v>341</v>
      </c>
      <c r="E13" s="56" t="s">
        <v>342</v>
      </c>
      <c r="F13" s="26">
        <v>280</v>
      </c>
      <c r="G13" s="58" t="s">
        <v>343</v>
      </c>
      <c r="H13" s="59" t="s">
        <v>344</v>
      </c>
      <c r="I13" s="60" t="s">
        <v>210</v>
      </c>
      <c r="J13" s="59">
        <v>3</v>
      </c>
      <c r="K13" s="61">
        <v>150</v>
      </c>
      <c r="L13" s="61" t="s">
        <v>344</v>
      </c>
      <c r="M13" s="61"/>
      <c r="N13" s="59">
        <f>O13+P13</f>
        <v>3263</v>
      </c>
      <c r="O13" s="59">
        <f>AF13-AG13-AH13</f>
        <v>121.9</v>
      </c>
      <c r="P13" s="59">
        <v>3141.1</v>
      </c>
      <c r="Q13" s="59">
        <v>1964</v>
      </c>
      <c r="R13" s="59" t="s">
        <v>307</v>
      </c>
      <c r="S13" s="59">
        <v>1993</v>
      </c>
      <c r="T13" s="59">
        <v>5</v>
      </c>
      <c r="U13" s="59">
        <v>4</v>
      </c>
      <c r="V13" s="59">
        <v>18</v>
      </c>
      <c r="W13" s="59">
        <v>2875</v>
      </c>
      <c r="X13" s="59">
        <v>898</v>
      </c>
      <c r="Y13" s="59">
        <v>12617</v>
      </c>
      <c r="Z13" s="59"/>
      <c r="AA13" s="59">
        <v>3263</v>
      </c>
      <c r="AB13" s="59"/>
      <c r="AC13" s="59">
        <v>3141.1</v>
      </c>
      <c r="AD13" s="59">
        <v>2051.9</v>
      </c>
      <c r="AE13" s="59">
        <v>3141.1</v>
      </c>
      <c r="AF13" s="59">
        <v>121.9</v>
      </c>
      <c r="AG13" s="59"/>
      <c r="AH13" s="59"/>
      <c r="AI13" s="59">
        <v>32.9</v>
      </c>
      <c r="AJ13" s="59">
        <v>32.9</v>
      </c>
      <c r="AK13" s="59"/>
      <c r="AL13" s="59"/>
      <c r="AM13" s="59">
        <v>78</v>
      </c>
      <c r="AN13" s="59">
        <v>39</v>
      </c>
      <c r="AO13" s="59"/>
      <c r="AP13" s="59">
        <v>1202.5</v>
      </c>
      <c r="AQ13" s="59">
        <v>681.7</v>
      </c>
      <c r="AR13" s="59">
        <v>20</v>
      </c>
      <c r="AS13" s="59">
        <v>861.8</v>
      </c>
      <c r="AT13" s="59">
        <v>592.5</v>
      </c>
      <c r="AU13" s="59">
        <v>19</v>
      </c>
      <c r="AV13" s="59">
        <v>1076.8</v>
      </c>
      <c r="AW13" s="59">
        <v>777.7</v>
      </c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61">
        <v>150</v>
      </c>
      <c r="BM13" s="61" t="s">
        <v>344</v>
      </c>
      <c r="BN13" s="62" t="s">
        <v>211</v>
      </c>
      <c r="BO13" s="62"/>
      <c r="BP13" s="63" t="s">
        <v>527</v>
      </c>
      <c r="BQ13" s="64" t="s">
        <v>212</v>
      </c>
      <c r="BR13" s="65">
        <v>14881008</v>
      </c>
      <c r="BS13" s="65"/>
      <c r="BT13" s="65"/>
      <c r="BU13" s="66">
        <f t="shared" si="3"/>
        <v>14881008</v>
      </c>
      <c r="BV13" s="65"/>
      <c r="BW13" s="65"/>
      <c r="BX13" s="65"/>
      <c r="BY13" s="65" t="e">
        <f>#REF!+BW13-BX13</f>
        <v>#REF!</v>
      </c>
      <c r="BZ13" s="65"/>
      <c r="CA13" s="65"/>
      <c r="CB13" s="65" t="e">
        <f t="shared" si="4"/>
        <v>#REF!</v>
      </c>
      <c r="CC13" s="65" t="e">
        <f>#REF!</f>
        <v>#REF!</v>
      </c>
      <c r="CD13" s="65"/>
      <c r="CE13" s="65"/>
      <c r="CF13" s="65" t="e">
        <f t="shared" si="5"/>
        <v>#REF!</v>
      </c>
      <c r="CG13" s="65"/>
      <c r="CH13" s="65"/>
      <c r="CI13" s="67">
        <v>2742983</v>
      </c>
      <c r="CJ13" s="65"/>
      <c r="CK13" s="65"/>
      <c r="CL13" s="20">
        <v>0.7</v>
      </c>
      <c r="CM13" s="65"/>
      <c r="CN13" s="65">
        <f t="shared" si="6"/>
        <v>2742983</v>
      </c>
      <c r="CO13" s="68"/>
      <c r="CP13" s="69">
        <v>149</v>
      </c>
      <c r="CQ13" s="70" t="s">
        <v>345</v>
      </c>
      <c r="CR13" s="71" t="s">
        <v>346</v>
      </c>
      <c r="CS13" s="72">
        <v>124</v>
      </c>
      <c r="CT13" s="73" t="s">
        <v>213</v>
      </c>
      <c r="CU13" s="74">
        <v>90.9</v>
      </c>
      <c r="CV13" s="75">
        <v>32.9</v>
      </c>
      <c r="CW13" s="76">
        <f t="shared" si="7"/>
        <v>4560.5295740116453</v>
      </c>
      <c r="CX13" s="77">
        <f>CU13*CW13</f>
        <v>414552.13827765861</v>
      </c>
      <c r="CY13" s="78" t="s">
        <v>387</v>
      </c>
      <c r="CZ13" s="79"/>
      <c r="DA13" s="80"/>
      <c r="DB13" s="20"/>
      <c r="DC13" s="81"/>
      <c r="DD13" s="82"/>
      <c r="DE13" s="53"/>
      <c r="DF13" s="53"/>
      <c r="DG13" s="53"/>
      <c r="DH13" s="53"/>
      <c r="DI13" s="53"/>
      <c r="DJ13" s="53"/>
      <c r="DK13" s="53"/>
      <c r="DL13" s="53"/>
      <c r="DM13" s="53"/>
      <c r="DN13" s="83">
        <v>32.9</v>
      </c>
      <c r="DO13" s="83">
        <v>32.9</v>
      </c>
      <c r="DP13" s="83">
        <v>30.8</v>
      </c>
      <c r="DQ13" s="83">
        <v>30.8</v>
      </c>
      <c r="DR13" s="55">
        <f t="shared" si="0"/>
        <v>935.2</v>
      </c>
      <c r="DS13" s="55">
        <f t="shared" si="1"/>
        <v>257.09999999999997</v>
      </c>
      <c r="DT13" s="84">
        <v>966</v>
      </c>
      <c r="DU13" s="55">
        <v>287.89999999999998</v>
      </c>
      <c r="DV13" s="55">
        <f t="shared" si="2"/>
        <v>3141246.3489275365</v>
      </c>
      <c r="DW13" s="8">
        <v>3244700.57</v>
      </c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</row>
    <row r="14" spans="1:202" s="12" customFormat="1" ht="63" customHeight="1" x14ac:dyDescent="0.25">
      <c r="A14" s="22">
        <v>10</v>
      </c>
      <c r="B14" s="22">
        <v>283</v>
      </c>
      <c r="C14" s="22">
        <v>737</v>
      </c>
      <c r="D14" s="22" t="s">
        <v>341</v>
      </c>
      <c r="E14" s="56" t="s">
        <v>342</v>
      </c>
      <c r="F14" s="57">
        <v>283</v>
      </c>
      <c r="G14" s="58" t="s">
        <v>343</v>
      </c>
      <c r="H14" s="59"/>
      <c r="I14" s="60" t="s">
        <v>214</v>
      </c>
      <c r="J14" s="59"/>
      <c r="K14" s="59" t="e">
        <f>SUM(#REF!)</f>
        <v>#REF!</v>
      </c>
      <c r="L14" s="59" t="e">
        <f>SUM(#REF!)</f>
        <v>#REF!</v>
      </c>
      <c r="M14" s="59"/>
      <c r="N14" s="59">
        <v>6937.6</v>
      </c>
      <c r="O14" s="59">
        <v>1314.6</v>
      </c>
      <c r="P14" s="59">
        <v>5623</v>
      </c>
      <c r="Q14" s="59">
        <v>1988</v>
      </c>
      <c r="R14" s="59" t="e">
        <f>SUM(#REF!)</f>
        <v>#REF!</v>
      </c>
      <c r="S14" s="59">
        <v>1994</v>
      </c>
      <c r="T14" s="59">
        <v>5</v>
      </c>
      <c r="U14" s="59">
        <v>7</v>
      </c>
      <c r="V14" s="59">
        <v>4</v>
      </c>
      <c r="W14" s="59">
        <v>3538</v>
      </c>
      <c r="X14" s="59">
        <v>1929</v>
      </c>
      <c r="Y14" s="59">
        <v>28327</v>
      </c>
      <c r="Z14" s="59" t="e">
        <f>SUM(#REF!)</f>
        <v>#REF!</v>
      </c>
      <c r="AA14" s="59">
        <v>6742.9</v>
      </c>
      <c r="AB14" s="59" t="e">
        <f>SUM(#REF!)</f>
        <v>#REF!</v>
      </c>
      <c r="AC14" s="59">
        <v>5428.3</v>
      </c>
      <c r="AD14" s="59">
        <v>3243.4</v>
      </c>
      <c r="AE14" s="59">
        <v>5623</v>
      </c>
      <c r="AF14" s="59">
        <v>1314.6</v>
      </c>
      <c r="AG14" s="59" t="e">
        <f>SUM(#REF!)</f>
        <v>#REF!</v>
      </c>
      <c r="AH14" s="59" t="e">
        <f>SUM(#REF!)</f>
        <v>#REF!</v>
      </c>
      <c r="AI14" s="59">
        <v>627.70000000000005</v>
      </c>
      <c r="AJ14" s="59">
        <v>119.9</v>
      </c>
      <c r="AK14" s="59">
        <v>313.7</v>
      </c>
      <c r="AL14" s="59">
        <v>306.39999999999998</v>
      </c>
      <c r="AM14" s="59">
        <v>110</v>
      </c>
      <c r="AN14" s="59">
        <v>34</v>
      </c>
      <c r="AO14" s="59" t="e">
        <f>SUM(#REF!)</f>
        <v>#REF!</v>
      </c>
      <c r="AP14" s="59">
        <v>1121.7</v>
      </c>
      <c r="AQ14" s="59">
        <v>609</v>
      </c>
      <c r="AR14" s="59">
        <v>36</v>
      </c>
      <c r="AS14" s="59">
        <v>1722.7</v>
      </c>
      <c r="AT14" s="59">
        <v>1015.8</v>
      </c>
      <c r="AU14" s="59">
        <v>35</v>
      </c>
      <c r="AV14" s="59">
        <v>2205.6999999999998</v>
      </c>
      <c r="AW14" s="59">
        <v>1360.8</v>
      </c>
      <c r="AX14" s="59">
        <v>5</v>
      </c>
      <c r="AY14" s="59">
        <v>383.2</v>
      </c>
      <c r="AZ14" s="59">
        <v>257.8</v>
      </c>
      <c r="BA14" s="59" t="e">
        <f>SUM(#REF!)</f>
        <v>#REF!</v>
      </c>
      <c r="BB14" s="59" t="e">
        <f>SUM(#REF!)</f>
        <v>#REF!</v>
      </c>
      <c r="BC14" s="59" t="e">
        <f>SUM(#REF!)</f>
        <v>#REF!</v>
      </c>
      <c r="BD14" s="59" t="e">
        <f>SUM(#REF!)</f>
        <v>#REF!</v>
      </c>
      <c r="BE14" s="59" t="e">
        <f>SUM(#REF!)</f>
        <v>#REF!</v>
      </c>
      <c r="BF14" s="59" t="e">
        <f>SUM(#REF!)</f>
        <v>#REF!</v>
      </c>
      <c r="BG14" s="59" t="e">
        <f>SUM(#REF!)</f>
        <v>#REF!</v>
      </c>
      <c r="BH14" s="59" t="e">
        <f>SUM(#REF!)</f>
        <v>#REF!</v>
      </c>
      <c r="BI14" s="59" t="e">
        <f>SUM(#REF!)</f>
        <v>#REF!</v>
      </c>
      <c r="BJ14" s="59" t="e">
        <f>SUM(#REF!)</f>
        <v>#REF!</v>
      </c>
      <c r="BK14" s="59"/>
      <c r="BL14" s="61">
        <v>191</v>
      </c>
      <c r="BM14" s="61" t="s">
        <v>344</v>
      </c>
      <c r="BN14" s="62" t="s">
        <v>215</v>
      </c>
      <c r="BO14" s="62"/>
      <c r="BP14" s="63" t="s">
        <v>528</v>
      </c>
      <c r="BQ14" s="64" t="s">
        <v>216</v>
      </c>
      <c r="BR14" s="65">
        <v>47594919</v>
      </c>
      <c r="BS14" s="65"/>
      <c r="BT14" s="65"/>
      <c r="BU14" s="66">
        <f t="shared" si="3"/>
        <v>47594919</v>
      </c>
      <c r="BV14" s="65"/>
      <c r="BW14" s="65"/>
      <c r="BX14" s="65"/>
      <c r="BY14" s="65">
        <f>BU36+BW14-BX14</f>
        <v>22614099</v>
      </c>
      <c r="BZ14" s="65"/>
      <c r="CA14" s="65"/>
      <c r="CB14" s="65">
        <f t="shared" si="4"/>
        <v>22614099</v>
      </c>
      <c r="CC14" s="65">
        <v>19</v>
      </c>
      <c r="CD14" s="65"/>
      <c r="CE14" s="65"/>
      <c r="CF14" s="65">
        <f t="shared" si="5"/>
        <v>22614099</v>
      </c>
      <c r="CG14" s="65"/>
      <c r="CH14" s="65"/>
      <c r="CI14" s="67">
        <v>4702668</v>
      </c>
      <c r="CJ14" s="65"/>
      <c r="CK14" s="65"/>
      <c r="CL14" s="20">
        <v>0.7</v>
      </c>
      <c r="CM14" s="65"/>
      <c r="CN14" s="65">
        <f t="shared" si="6"/>
        <v>4702668</v>
      </c>
      <c r="CO14" s="68"/>
      <c r="CP14" s="69">
        <v>190</v>
      </c>
      <c r="CQ14" s="70" t="s">
        <v>345</v>
      </c>
      <c r="CR14" s="71" t="s">
        <v>346</v>
      </c>
      <c r="CS14" s="72">
        <v>145</v>
      </c>
      <c r="CT14" s="73" t="s">
        <v>217</v>
      </c>
      <c r="CU14" s="74">
        <v>1314.6</v>
      </c>
      <c r="CV14" s="75">
        <v>627.70000000000005</v>
      </c>
      <c r="CW14" s="76">
        <f t="shared" si="7"/>
        <v>6860.4299757841327</v>
      </c>
      <c r="CX14" s="77">
        <v>9018721.25</v>
      </c>
      <c r="CY14" s="78" t="s">
        <v>437</v>
      </c>
      <c r="CZ14" s="79"/>
      <c r="DA14" s="80"/>
      <c r="DB14" s="20"/>
      <c r="DC14" s="81"/>
      <c r="DD14" s="82"/>
      <c r="DE14" s="53"/>
      <c r="DF14" s="53"/>
      <c r="DG14" s="53"/>
      <c r="DH14" s="53"/>
      <c r="DI14" s="53"/>
      <c r="DJ14" s="53"/>
      <c r="DK14" s="53"/>
      <c r="DL14" s="53"/>
      <c r="DM14" s="53"/>
      <c r="DN14" s="83">
        <v>129.9</v>
      </c>
      <c r="DO14" s="83">
        <v>112.8</v>
      </c>
      <c r="DP14" s="83">
        <v>44.3</v>
      </c>
      <c r="DQ14" s="83">
        <v>44.3</v>
      </c>
      <c r="DR14" s="55">
        <f t="shared" si="0"/>
        <v>260.39999999999998</v>
      </c>
      <c r="DS14" s="55">
        <f t="shared" si="1"/>
        <v>0</v>
      </c>
      <c r="DT14" s="84">
        <v>304.7</v>
      </c>
      <c r="DU14" s="55">
        <v>44.3</v>
      </c>
      <c r="DV14" s="55">
        <f t="shared" si="2"/>
        <v>551495.34009845741</v>
      </c>
      <c r="DW14" s="8">
        <v>645317.31999999995</v>
      </c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</row>
    <row r="15" spans="1:202" s="12" customFormat="1" ht="63" customHeight="1" x14ac:dyDescent="0.25">
      <c r="A15" s="22">
        <v>11</v>
      </c>
      <c r="B15" s="22">
        <v>306</v>
      </c>
      <c r="C15" s="22">
        <v>40</v>
      </c>
      <c r="D15" s="22" t="s">
        <v>341</v>
      </c>
      <c r="E15" s="56" t="s">
        <v>342</v>
      </c>
      <c r="F15" s="57">
        <v>306</v>
      </c>
      <c r="G15" s="58" t="s">
        <v>343</v>
      </c>
      <c r="H15" s="59" t="s">
        <v>344</v>
      </c>
      <c r="I15" s="85" t="s">
        <v>332</v>
      </c>
      <c r="J15" s="59">
        <v>1</v>
      </c>
      <c r="K15" s="61">
        <v>226</v>
      </c>
      <c r="L15" s="61" t="s">
        <v>344</v>
      </c>
      <c r="M15" s="61"/>
      <c r="N15" s="59">
        <f>O15+P15</f>
        <v>1613.3</v>
      </c>
      <c r="O15" s="59">
        <f>AF15-AG15-AH15</f>
        <v>73.2</v>
      </c>
      <c r="P15" s="59">
        <v>1540.1</v>
      </c>
      <c r="Q15" s="59">
        <v>1962</v>
      </c>
      <c r="R15" s="59" t="s">
        <v>307</v>
      </c>
      <c r="S15" s="59">
        <v>1992</v>
      </c>
      <c r="T15" s="59">
        <v>5</v>
      </c>
      <c r="U15" s="59">
        <v>2</v>
      </c>
      <c r="V15" s="59">
        <v>25</v>
      </c>
      <c r="W15" s="59">
        <v>1189</v>
      </c>
      <c r="X15" s="59">
        <v>438</v>
      </c>
      <c r="Y15" s="59">
        <v>6277</v>
      </c>
      <c r="Z15" s="59"/>
      <c r="AA15" s="59">
        <v>1613.3</v>
      </c>
      <c r="AB15" s="59"/>
      <c r="AC15" s="59">
        <v>1540.1</v>
      </c>
      <c r="AD15" s="59">
        <v>1000.7</v>
      </c>
      <c r="AE15" s="59">
        <v>1540.1</v>
      </c>
      <c r="AF15" s="59">
        <v>73.2</v>
      </c>
      <c r="AG15" s="59"/>
      <c r="AH15" s="59"/>
      <c r="AI15" s="59">
        <v>31.4</v>
      </c>
      <c r="AJ15" s="59">
        <v>31.4</v>
      </c>
      <c r="AK15" s="59"/>
      <c r="AL15" s="59"/>
      <c r="AM15" s="59">
        <v>39</v>
      </c>
      <c r="AN15" s="59">
        <v>10</v>
      </c>
      <c r="AO15" s="59"/>
      <c r="AP15" s="59">
        <v>301</v>
      </c>
      <c r="AQ15" s="59">
        <v>178.2</v>
      </c>
      <c r="AR15" s="59">
        <v>29</v>
      </c>
      <c r="AS15" s="59">
        <v>1239.0999999999999</v>
      </c>
      <c r="AT15" s="59">
        <v>822.5</v>
      </c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61">
        <v>226</v>
      </c>
      <c r="BM15" s="61" t="s">
        <v>344</v>
      </c>
      <c r="BN15" s="62" t="s">
        <v>333</v>
      </c>
      <c r="BO15" s="62"/>
      <c r="BP15" s="63" t="s">
        <v>529</v>
      </c>
      <c r="BQ15" s="64" t="s">
        <v>334</v>
      </c>
      <c r="BR15" s="65">
        <v>7729854</v>
      </c>
      <c r="BS15" s="65"/>
      <c r="BT15" s="65"/>
      <c r="BU15" s="66">
        <f t="shared" si="3"/>
        <v>7729854</v>
      </c>
      <c r="BV15" s="65"/>
      <c r="BW15" s="65"/>
      <c r="BX15" s="65"/>
      <c r="BY15" s="65">
        <f>BU46+BW15-BX15</f>
        <v>13049397</v>
      </c>
      <c r="BZ15" s="65"/>
      <c r="CA15" s="65"/>
      <c r="CB15" s="65">
        <f t="shared" si="4"/>
        <v>13049397</v>
      </c>
      <c r="CC15" s="65">
        <f>BL46</f>
        <v>49</v>
      </c>
      <c r="CD15" s="65"/>
      <c r="CE15" s="65"/>
      <c r="CF15" s="65">
        <f t="shared" si="5"/>
        <v>13049397</v>
      </c>
      <c r="CG15" s="65"/>
      <c r="CH15" s="65"/>
      <c r="CI15" s="67">
        <v>956632</v>
      </c>
      <c r="CJ15" s="65"/>
      <c r="CK15" s="65"/>
      <c r="CL15" s="20"/>
      <c r="CM15" s="65"/>
      <c r="CN15" s="65">
        <f t="shared" si="6"/>
        <v>956632</v>
      </c>
      <c r="CO15" s="68"/>
      <c r="CP15" s="69">
        <v>222</v>
      </c>
      <c r="CQ15" s="70" t="s">
        <v>345</v>
      </c>
      <c r="CR15" s="71" t="s">
        <v>346</v>
      </c>
      <c r="CS15" s="72">
        <v>174</v>
      </c>
      <c r="CT15" s="73" t="s">
        <v>335</v>
      </c>
      <c r="CU15" s="74">
        <v>73.2</v>
      </c>
      <c r="CV15" s="75">
        <v>31.4</v>
      </c>
      <c r="CW15" s="76">
        <f t="shared" si="7"/>
        <v>4791.3308126200955</v>
      </c>
      <c r="CX15" s="77">
        <f>CU15*CW15</f>
        <v>350725.41548379097</v>
      </c>
      <c r="CY15" s="78" t="s">
        <v>388</v>
      </c>
      <c r="CZ15" s="79"/>
      <c r="DA15" s="80"/>
      <c r="DB15" s="20"/>
      <c r="DC15" s="81"/>
      <c r="DD15" s="82" t="s">
        <v>400</v>
      </c>
      <c r="DE15" s="53"/>
      <c r="DF15" s="53"/>
      <c r="DG15" s="53"/>
      <c r="DH15" s="53"/>
      <c r="DI15" s="53"/>
      <c r="DJ15" s="53"/>
      <c r="DK15" s="53"/>
      <c r="DL15" s="53"/>
      <c r="DM15" s="53"/>
      <c r="DN15" s="83">
        <v>31.4</v>
      </c>
      <c r="DO15" s="83">
        <v>31.4</v>
      </c>
      <c r="DP15" s="83">
        <v>386.3</v>
      </c>
      <c r="DQ15" s="83">
        <v>386.3</v>
      </c>
      <c r="DR15" s="55">
        <f t="shared" si="0"/>
        <v>61</v>
      </c>
      <c r="DS15" s="55">
        <f t="shared" si="1"/>
        <v>0</v>
      </c>
      <c r="DT15" s="84">
        <v>447.3</v>
      </c>
      <c r="DU15" s="55">
        <v>386.3</v>
      </c>
      <c r="DV15" s="55">
        <f t="shared" si="2"/>
        <v>226591.95282807958</v>
      </c>
      <c r="DW15" s="8">
        <v>1661550.5</v>
      </c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</row>
    <row r="16" spans="1:202" s="12" customFormat="1" ht="63" customHeight="1" x14ac:dyDescent="0.25">
      <c r="A16" s="22">
        <v>12</v>
      </c>
      <c r="B16" s="22">
        <v>324</v>
      </c>
      <c r="C16" s="22">
        <v>47</v>
      </c>
      <c r="D16" s="22" t="s">
        <v>341</v>
      </c>
      <c r="E16" s="56" t="s">
        <v>342</v>
      </c>
      <c r="F16" s="57">
        <v>324</v>
      </c>
      <c r="G16" s="58" t="s">
        <v>343</v>
      </c>
      <c r="H16" s="59" t="s">
        <v>344</v>
      </c>
      <c r="I16" s="85" t="s">
        <v>336</v>
      </c>
      <c r="J16" s="59">
        <v>1</v>
      </c>
      <c r="K16" s="61">
        <v>227</v>
      </c>
      <c r="L16" s="61" t="s">
        <v>344</v>
      </c>
      <c r="M16" s="61"/>
      <c r="N16" s="59">
        <f>O16+P16</f>
        <v>3328.9</v>
      </c>
      <c r="O16" s="59">
        <f>AF16-AG16-AH16</f>
        <v>790.4</v>
      </c>
      <c r="P16" s="59">
        <v>2538.5</v>
      </c>
      <c r="Q16" s="59">
        <v>1960</v>
      </c>
      <c r="R16" s="59" t="s">
        <v>307</v>
      </c>
      <c r="S16" s="59">
        <v>1994</v>
      </c>
      <c r="T16" s="59">
        <v>5</v>
      </c>
      <c r="U16" s="59">
        <v>3</v>
      </c>
      <c r="V16" s="59">
        <v>42</v>
      </c>
      <c r="W16" s="59">
        <v>1936</v>
      </c>
      <c r="X16" s="59">
        <v>804</v>
      </c>
      <c r="Y16" s="59">
        <v>13438</v>
      </c>
      <c r="Z16" s="59"/>
      <c r="AA16" s="59">
        <v>3328.9</v>
      </c>
      <c r="AB16" s="59"/>
      <c r="AC16" s="59">
        <v>2538.5</v>
      </c>
      <c r="AD16" s="59">
        <v>1767.8</v>
      </c>
      <c r="AE16" s="59">
        <v>2538.5</v>
      </c>
      <c r="AF16" s="59">
        <v>790.4</v>
      </c>
      <c r="AG16" s="59"/>
      <c r="AH16" s="59"/>
      <c r="AI16" s="59">
        <v>400.9</v>
      </c>
      <c r="AJ16" s="59">
        <v>36.1</v>
      </c>
      <c r="AK16" s="59"/>
      <c r="AL16" s="59"/>
      <c r="AM16" s="59">
        <v>26</v>
      </c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>
        <v>26</v>
      </c>
      <c r="AY16" s="59">
        <v>2538.5</v>
      </c>
      <c r="AZ16" s="59">
        <v>1767.8</v>
      </c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61">
        <v>227</v>
      </c>
      <c r="BM16" s="61" t="s">
        <v>344</v>
      </c>
      <c r="BN16" s="62" t="s">
        <v>337</v>
      </c>
      <c r="BO16" s="62"/>
      <c r="BP16" s="63" t="s">
        <v>530</v>
      </c>
      <c r="BQ16" s="64" t="s">
        <v>338</v>
      </c>
      <c r="BR16" s="65">
        <v>34742064</v>
      </c>
      <c r="BS16" s="65"/>
      <c r="BT16" s="65"/>
      <c r="BU16" s="66">
        <f t="shared" si="3"/>
        <v>34742064</v>
      </c>
      <c r="BV16" s="65"/>
      <c r="BW16" s="65"/>
      <c r="BX16" s="65"/>
      <c r="BY16" s="65">
        <f>BU47+BW16-BX16</f>
        <v>390192</v>
      </c>
      <c r="BZ16" s="65"/>
      <c r="CA16" s="65"/>
      <c r="CB16" s="65">
        <f t="shared" si="4"/>
        <v>390192</v>
      </c>
      <c r="CC16" s="65">
        <f>BL47</f>
        <v>145</v>
      </c>
      <c r="CD16" s="65"/>
      <c r="CE16" s="65"/>
      <c r="CF16" s="65">
        <f t="shared" si="5"/>
        <v>390192</v>
      </c>
      <c r="CG16" s="65"/>
      <c r="CH16" s="65"/>
      <c r="CI16" s="67">
        <v>1210156</v>
      </c>
      <c r="CJ16" s="65"/>
      <c r="CK16" s="65"/>
      <c r="CL16" s="20"/>
      <c r="CM16" s="65"/>
      <c r="CN16" s="65">
        <f t="shared" si="6"/>
        <v>1210156</v>
      </c>
      <c r="CO16" s="68"/>
      <c r="CP16" s="69">
        <v>223</v>
      </c>
      <c r="CQ16" s="70" t="s">
        <v>345</v>
      </c>
      <c r="CR16" s="71" t="s">
        <v>346</v>
      </c>
      <c r="CS16" s="72">
        <v>175</v>
      </c>
      <c r="CT16" s="73" t="s">
        <v>339</v>
      </c>
      <c r="CU16" s="74">
        <v>594.79999999999995</v>
      </c>
      <c r="CV16" s="75">
        <v>400.9</v>
      </c>
      <c r="CW16" s="76">
        <f t="shared" si="7"/>
        <v>10436.499744660397</v>
      </c>
      <c r="CX16" s="77">
        <f>CU16*CW16</f>
        <v>6207630.0481240042</v>
      </c>
      <c r="CY16" s="78" t="s">
        <v>386</v>
      </c>
      <c r="CZ16" s="79"/>
      <c r="DA16" s="80"/>
      <c r="DB16" s="20"/>
      <c r="DC16" s="81"/>
      <c r="DD16" s="82"/>
      <c r="DE16" s="53"/>
      <c r="DF16" s="53"/>
      <c r="DG16" s="53"/>
      <c r="DH16" s="53"/>
      <c r="DI16" s="53"/>
      <c r="DJ16" s="53"/>
      <c r="DK16" s="53"/>
      <c r="DL16" s="53"/>
      <c r="DM16" s="53"/>
      <c r="DN16" s="83">
        <v>47.8</v>
      </c>
      <c r="DO16" s="83">
        <v>47.8</v>
      </c>
      <c r="DP16" s="83">
        <v>76.5</v>
      </c>
      <c r="DQ16" s="83">
        <v>76.5</v>
      </c>
      <c r="DR16" s="55">
        <f t="shared" si="0"/>
        <v>41</v>
      </c>
      <c r="DS16" s="55">
        <f t="shared" si="1"/>
        <v>0</v>
      </c>
      <c r="DT16" s="84">
        <v>117.5</v>
      </c>
      <c r="DU16" s="55">
        <v>76.5</v>
      </c>
      <c r="DV16" s="55">
        <f t="shared" si="2"/>
        <v>160985.03795744682</v>
      </c>
      <c r="DW16" s="8">
        <v>461359.56</v>
      </c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</row>
    <row r="17" spans="1:200" s="12" customFormat="1" ht="63" customHeight="1" x14ac:dyDescent="0.25">
      <c r="A17" s="22">
        <v>13</v>
      </c>
      <c r="B17" s="22">
        <v>337</v>
      </c>
      <c r="C17" s="22">
        <v>99</v>
      </c>
      <c r="D17" s="22" t="s">
        <v>341</v>
      </c>
      <c r="E17" s="56" t="s">
        <v>342</v>
      </c>
      <c r="F17" s="26">
        <v>337</v>
      </c>
      <c r="G17" s="58" t="s">
        <v>343</v>
      </c>
      <c r="H17" s="59" t="s">
        <v>344</v>
      </c>
      <c r="I17" s="60" t="s">
        <v>226</v>
      </c>
      <c r="J17" s="59">
        <v>1</v>
      </c>
      <c r="K17" s="61">
        <v>281</v>
      </c>
      <c r="L17" s="61" t="s">
        <v>344</v>
      </c>
      <c r="M17" s="61"/>
      <c r="N17" s="59">
        <f>O17+P17</f>
        <v>2026.7</v>
      </c>
      <c r="O17" s="59">
        <f>AF17-AG17-AH17</f>
        <v>912.7</v>
      </c>
      <c r="P17" s="59">
        <v>1114</v>
      </c>
      <c r="Q17" s="59">
        <v>1965</v>
      </c>
      <c r="R17" s="59" t="s">
        <v>307</v>
      </c>
      <c r="S17" s="59">
        <v>2003</v>
      </c>
      <c r="T17" s="59">
        <v>5</v>
      </c>
      <c r="U17" s="59">
        <v>2</v>
      </c>
      <c r="V17" s="59">
        <v>39</v>
      </c>
      <c r="W17" s="59">
        <v>1175</v>
      </c>
      <c r="X17" s="59">
        <v>784</v>
      </c>
      <c r="Y17" s="59">
        <v>8666</v>
      </c>
      <c r="Z17" s="59"/>
      <c r="AA17" s="59">
        <v>2026.7</v>
      </c>
      <c r="AB17" s="59"/>
      <c r="AC17" s="59">
        <v>1114</v>
      </c>
      <c r="AD17" s="59">
        <v>736.7</v>
      </c>
      <c r="AE17" s="59">
        <v>1114</v>
      </c>
      <c r="AF17" s="59">
        <v>912.7</v>
      </c>
      <c r="AG17" s="59"/>
      <c r="AH17" s="59"/>
      <c r="AI17" s="59">
        <v>0</v>
      </c>
      <c r="AJ17" s="59">
        <v>40.4</v>
      </c>
      <c r="AK17" s="59">
        <v>6.1</v>
      </c>
      <c r="AL17" s="59">
        <v>323.89999999999998</v>
      </c>
      <c r="AM17" s="85">
        <v>28</v>
      </c>
      <c r="AN17" s="85">
        <v>14</v>
      </c>
      <c r="AO17" s="85"/>
      <c r="AP17" s="85">
        <v>433.9</v>
      </c>
      <c r="AQ17" s="85">
        <v>227.6</v>
      </c>
      <c r="AR17" s="85">
        <v>7</v>
      </c>
      <c r="AS17" s="85">
        <v>293.89999999999998</v>
      </c>
      <c r="AT17" s="59">
        <v>216.2</v>
      </c>
      <c r="AU17" s="59">
        <v>7</v>
      </c>
      <c r="AV17" s="59">
        <v>386.2</v>
      </c>
      <c r="AW17" s="59">
        <v>292.89999999999998</v>
      </c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61">
        <v>281</v>
      </c>
      <c r="BM17" s="61" t="s">
        <v>344</v>
      </c>
      <c r="BN17" s="62" t="s">
        <v>227</v>
      </c>
      <c r="BO17" s="62"/>
      <c r="BP17" s="63" t="s">
        <v>452</v>
      </c>
      <c r="BQ17" s="64" t="s">
        <v>228</v>
      </c>
      <c r="BR17" s="65">
        <v>8867777</v>
      </c>
      <c r="BS17" s="65"/>
      <c r="BT17" s="65"/>
      <c r="BU17" s="66">
        <f t="shared" si="3"/>
        <v>8867777</v>
      </c>
      <c r="BV17" s="65"/>
      <c r="BW17" s="65"/>
      <c r="BX17" s="65"/>
      <c r="BY17" s="65">
        <f>BU61+BW17-BX17</f>
        <v>65199439</v>
      </c>
      <c r="BZ17" s="65"/>
      <c r="CA17" s="65"/>
      <c r="CB17" s="65">
        <f t="shared" si="4"/>
        <v>65199439</v>
      </c>
      <c r="CC17" s="65">
        <f>BL61</f>
        <v>705</v>
      </c>
      <c r="CD17" s="65"/>
      <c r="CE17" s="65"/>
      <c r="CF17" s="65">
        <f t="shared" si="5"/>
        <v>65199439</v>
      </c>
      <c r="CG17" s="65"/>
      <c r="CH17" s="65"/>
      <c r="CI17" s="67">
        <v>5272292</v>
      </c>
      <c r="CJ17" s="65"/>
      <c r="CK17" s="65"/>
      <c r="CL17" s="20">
        <v>0.8</v>
      </c>
      <c r="CM17" s="65"/>
      <c r="CN17" s="65">
        <f t="shared" si="6"/>
        <v>5272292</v>
      </c>
      <c r="CO17" s="68"/>
      <c r="CP17" s="69">
        <v>277</v>
      </c>
      <c r="CQ17" s="70" t="s">
        <v>345</v>
      </c>
      <c r="CR17" s="71" t="s">
        <v>346</v>
      </c>
      <c r="CS17" s="72">
        <v>199</v>
      </c>
      <c r="CT17" s="73" t="s">
        <v>228</v>
      </c>
      <c r="CU17" s="74">
        <v>912.7</v>
      </c>
      <c r="CV17" s="75"/>
      <c r="CW17" s="76">
        <f t="shared" si="7"/>
        <v>4375.4758967780135</v>
      </c>
      <c r="CX17" s="77">
        <f>CU17*CW17</f>
        <v>3993496.8509892933</v>
      </c>
      <c r="CY17" s="78" t="s">
        <v>393</v>
      </c>
      <c r="CZ17" s="79"/>
      <c r="DA17" s="80"/>
      <c r="DB17" s="20"/>
      <c r="DC17" s="81"/>
      <c r="DD17" s="82"/>
      <c r="DE17" s="53"/>
      <c r="DF17" s="53"/>
      <c r="DG17" s="53"/>
      <c r="DH17" s="53"/>
      <c r="DI17" s="53"/>
      <c r="DJ17" s="53"/>
      <c r="DK17" s="53"/>
      <c r="DL17" s="53"/>
      <c r="DM17" s="53"/>
      <c r="DN17" s="83">
        <v>46.5</v>
      </c>
      <c r="DO17" s="83">
        <v>0</v>
      </c>
      <c r="DP17" s="83">
        <v>6.4</v>
      </c>
      <c r="DQ17" s="83">
        <v>0</v>
      </c>
      <c r="DR17" s="55">
        <f t="shared" si="0"/>
        <v>818</v>
      </c>
      <c r="DS17" s="55">
        <f t="shared" si="1"/>
        <v>0</v>
      </c>
      <c r="DT17" s="84">
        <v>824.4</v>
      </c>
      <c r="DU17" s="55">
        <v>0</v>
      </c>
      <c r="DV17" s="55">
        <f t="shared" si="2"/>
        <v>4952196.2899563322</v>
      </c>
      <c r="DW17" s="8">
        <v>4990942.08</v>
      </c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</row>
    <row r="18" spans="1:200" s="12" customFormat="1" ht="63" customHeight="1" x14ac:dyDescent="0.25">
      <c r="A18" s="22">
        <v>14</v>
      </c>
      <c r="B18" s="22">
        <v>358</v>
      </c>
      <c r="C18" s="22"/>
      <c r="D18" s="22" t="s">
        <v>341</v>
      </c>
      <c r="E18" s="56" t="s">
        <v>342</v>
      </c>
      <c r="F18" s="57">
        <v>358</v>
      </c>
      <c r="G18" s="58" t="s">
        <v>343</v>
      </c>
      <c r="H18" s="59" t="s">
        <v>344</v>
      </c>
      <c r="I18" s="60" t="s">
        <v>229</v>
      </c>
      <c r="J18" s="59">
        <v>1</v>
      </c>
      <c r="K18" s="61">
        <v>283</v>
      </c>
      <c r="L18" s="61" t="s">
        <v>344</v>
      </c>
      <c r="M18" s="61"/>
      <c r="N18" s="59">
        <f>O18+P18</f>
        <v>2006.6</v>
      </c>
      <c r="O18" s="59">
        <f>AF18-AG18-AH18</f>
        <v>634.9</v>
      </c>
      <c r="P18" s="59">
        <v>1371.7</v>
      </c>
      <c r="Q18" s="59">
        <v>1965</v>
      </c>
      <c r="R18" s="59" t="s">
        <v>307</v>
      </c>
      <c r="S18" s="59">
        <v>2003</v>
      </c>
      <c r="T18" s="59">
        <v>5</v>
      </c>
      <c r="U18" s="59">
        <v>2</v>
      </c>
      <c r="V18" s="59">
        <v>29</v>
      </c>
      <c r="W18" s="59">
        <v>1730</v>
      </c>
      <c r="X18" s="59">
        <v>498</v>
      </c>
      <c r="Y18" s="59">
        <v>8321</v>
      </c>
      <c r="Z18" s="59"/>
      <c r="AA18" s="59">
        <v>2046.7</v>
      </c>
      <c r="AB18" s="59"/>
      <c r="AC18" s="59">
        <v>1371.7</v>
      </c>
      <c r="AD18" s="59">
        <v>920</v>
      </c>
      <c r="AE18" s="59">
        <v>1371.7</v>
      </c>
      <c r="AF18" s="59">
        <v>675</v>
      </c>
      <c r="AG18" s="59"/>
      <c r="AH18" s="59">
        <v>40.1</v>
      </c>
      <c r="AI18" s="59">
        <v>139.19999999999999</v>
      </c>
      <c r="AJ18" s="59">
        <v>0</v>
      </c>
      <c r="AK18" s="59">
        <v>5.9</v>
      </c>
      <c r="AL18" s="59">
        <v>301.8</v>
      </c>
      <c r="AM18" s="85">
        <v>34</v>
      </c>
      <c r="AN18" s="85">
        <v>17</v>
      </c>
      <c r="AO18" s="85"/>
      <c r="AP18" s="85">
        <v>525</v>
      </c>
      <c r="AQ18" s="85">
        <v>308.8</v>
      </c>
      <c r="AR18" s="85">
        <v>8</v>
      </c>
      <c r="AS18" s="85">
        <v>341.6</v>
      </c>
      <c r="AT18" s="59">
        <v>232.4</v>
      </c>
      <c r="AU18" s="59">
        <v>9</v>
      </c>
      <c r="AV18" s="59">
        <v>505.1</v>
      </c>
      <c r="AW18" s="59">
        <v>378.8</v>
      </c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61">
        <v>283</v>
      </c>
      <c r="BM18" s="61" t="s">
        <v>344</v>
      </c>
      <c r="BN18" s="62" t="s">
        <v>230</v>
      </c>
      <c r="BO18" s="62"/>
      <c r="BP18" s="63" t="s">
        <v>515</v>
      </c>
      <c r="BQ18" s="64" t="s">
        <v>231</v>
      </c>
      <c r="BR18" s="65">
        <v>8247078</v>
      </c>
      <c r="BS18" s="65"/>
      <c r="BT18" s="65"/>
      <c r="BU18" s="66">
        <f t="shared" si="3"/>
        <v>8247078</v>
      </c>
      <c r="BV18" s="65"/>
      <c r="BW18" s="65"/>
      <c r="BX18" s="65"/>
      <c r="BY18" s="65">
        <f>BU63+BW18-BX18</f>
        <v>5812847</v>
      </c>
      <c r="BZ18" s="65"/>
      <c r="CA18" s="65"/>
      <c r="CB18" s="65">
        <f t="shared" si="4"/>
        <v>5812847</v>
      </c>
      <c r="CC18" s="65">
        <f>BL63</f>
        <v>720</v>
      </c>
      <c r="CD18" s="65"/>
      <c r="CE18" s="65"/>
      <c r="CF18" s="65">
        <f t="shared" si="5"/>
        <v>5812847</v>
      </c>
      <c r="CG18" s="65"/>
      <c r="CH18" s="65"/>
      <c r="CI18" s="67">
        <v>3463129</v>
      </c>
      <c r="CJ18" s="65"/>
      <c r="CK18" s="65"/>
      <c r="CL18" s="20">
        <v>0.8</v>
      </c>
      <c r="CM18" s="65"/>
      <c r="CN18" s="65">
        <f t="shared" si="6"/>
        <v>3463129</v>
      </c>
      <c r="CO18" s="68"/>
      <c r="CP18" s="69">
        <v>279</v>
      </c>
      <c r="CQ18" s="70" t="s">
        <v>345</v>
      </c>
      <c r="CR18" s="71" t="s">
        <v>346</v>
      </c>
      <c r="CS18" s="72">
        <v>201</v>
      </c>
      <c r="CT18" s="73" t="s">
        <v>231</v>
      </c>
      <c r="CU18" s="74">
        <v>366.5</v>
      </c>
      <c r="CV18" s="75">
        <v>139.19999999999999</v>
      </c>
      <c r="CW18" s="76">
        <f t="shared" si="7"/>
        <v>4109.9760789394995</v>
      </c>
      <c r="CX18" s="77">
        <f>CU18*CW18</f>
        <v>1506306.2329313266</v>
      </c>
      <c r="CY18" s="78"/>
      <c r="CZ18" s="79"/>
      <c r="DA18" s="80"/>
      <c r="DB18" s="20"/>
      <c r="DC18" s="81"/>
      <c r="DD18" s="82"/>
      <c r="DE18" s="53"/>
      <c r="DF18" s="53"/>
      <c r="DG18" s="53"/>
      <c r="DH18" s="53"/>
      <c r="DI18" s="53"/>
      <c r="DJ18" s="53"/>
      <c r="DK18" s="53"/>
      <c r="DL18" s="53"/>
      <c r="DM18" s="53"/>
      <c r="DN18" s="83">
        <v>9.1999999999999993</v>
      </c>
      <c r="DO18" s="83">
        <v>5.9</v>
      </c>
      <c r="DP18" s="83">
        <v>22</v>
      </c>
      <c r="DQ18" s="83">
        <v>22</v>
      </c>
      <c r="DR18" s="55">
        <f t="shared" si="0"/>
        <v>696.1</v>
      </c>
      <c r="DS18" s="55">
        <f t="shared" si="1"/>
        <v>314.8</v>
      </c>
      <c r="DT18" s="84">
        <v>718.1</v>
      </c>
      <c r="DU18" s="55">
        <v>336.8</v>
      </c>
      <c r="DV18" s="55">
        <f t="shared" si="2"/>
        <v>4381520.0622322792</v>
      </c>
      <c r="DW18" s="8">
        <v>4519996.49</v>
      </c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</row>
    <row r="19" spans="1:200" s="12" customFormat="1" ht="63" customHeight="1" x14ac:dyDescent="0.25">
      <c r="A19" s="22">
        <v>15</v>
      </c>
      <c r="B19" s="22">
        <v>430</v>
      </c>
      <c r="C19" s="22">
        <v>707</v>
      </c>
      <c r="D19" s="22" t="s">
        <v>341</v>
      </c>
      <c r="E19" s="56" t="s">
        <v>342</v>
      </c>
      <c r="F19" s="57">
        <v>430</v>
      </c>
      <c r="G19" s="58" t="s">
        <v>343</v>
      </c>
      <c r="H19" s="59" t="s">
        <v>344</v>
      </c>
      <c r="I19" s="60" t="s">
        <v>375</v>
      </c>
      <c r="J19" s="59">
        <v>10</v>
      </c>
      <c r="K19" s="61">
        <v>328</v>
      </c>
      <c r="L19" s="61" t="s">
        <v>344</v>
      </c>
      <c r="M19" s="61"/>
      <c r="N19" s="59">
        <f>O19+P19</f>
        <v>5460.7000000000007</v>
      </c>
      <c r="O19" s="59">
        <f>AF19-AG19-AH19</f>
        <v>1094.0999999999999</v>
      </c>
      <c r="P19" s="59">
        <v>4366.6000000000004</v>
      </c>
      <c r="Q19" s="59">
        <v>1959</v>
      </c>
      <c r="R19" s="60" t="s">
        <v>307</v>
      </c>
      <c r="S19" s="86">
        <v>1989</v>
      </c>
      <c r="T19" s="59">
        <v>5</v>
      </c>
      <c r="U19" s="59">
        <v>5</v>
      </c>
      <c r="V19" s="59">
        <v>24</v>
      </c>
      <c r="W19" s="59">
        <v>3916</v>
      </c>
      <c r="X19" s="59">
        <v>1424</v>
      </c>
      <c r="Y19" s="86">
        <v>25147</v>
      </c>
      <c r="Z19" s="86"/>
      <c r="AA19" s="59">
        <v>5460.7</v>
      </c>
      <c r="AB19" s="59"/>
      <c r="AC19" s="59">
        <v>4366.6000000000004</v>
      </c>
      <c r="AD19" s="59">
        <v>2795.1</v>
      </c>
      <c r="AE19" s="59">
        <v>4366.6000000000004</v>
      </c>
      <c r="AF19" s="59">
        <v>1094.0999999999999</v>
      </c>
      <c r="AG19" s="59"/>
      <c r="AH19" s="59"/>
      <c r="AI19" s="59">
        <v>680.7</v>
      </c>
      <c r="AJ19" s="59">
        <v>69.5</v>
      </c>
      <c r="AK19" s="59">
        <v>26.2</v>
      </c>
      <c r="AL19" s="59"/>
      <c r="AM19" s="59">
        <v>68</v>
      </c>
      <c r="AN19" s="59"/>
      <c r="AO19" s="59"/>
      <c r="AP19" s="59"/>
      <c r="AQ19" s="59"/>
      <c r="AR19" s="59">
        <v>44</v>
      </c>
      <c r="AS19" s="59">
        <v>2429.8000000000002</v>
      </c>
      <c r="AT19" s="59">
        <v>1496.3</v>
      </c>
      <c r="AU19" s="59">
        <v>19</v>
      </c>
      <c r="AV19" s="59">
        <v>1501.9</v>
      </c>
      <c r="AW19" s="59">
        <v>984.7</v>
      </c>
      <c r="AX19" s="59">
        <v>5</v>
      </c>
      <c r="AY19" s="59">
        <v>434.9</v>
      </c>
      <c r="AZ19" s="59">
        <v>314.10000000000002</v>
      </c>
      <c r="BA19" s="59">
        <v>26</v>
      </c>
      <c r="BB19" s="59">
        <v>1819.9</v>
      </c>
      <c r="BC19" s="59">
        <v>1177.7</v>
      </c>
      <c r="BD19" s="59"/>
      <c r="BE19" s="59"/>
      <c r="BF19" s="59"/>
      <c r="BG19" s="59"/>
      <c r="BH19" s="59"/>
      <c r="BI19" s="59"/>
      <c r="BJ19" s="59"/>
      <c r="BK19" s="59"/>
      <c r="BL19" s="61">
        <v>328</v>
      </c>
      <c r="BM19" s="61" t="s">
        <v>344</v>
      </c>
      <c r="BN19" s="62" t="s">
        <v>376</v>
      </c>
      <c r="BO19" s="62"/>
      <c r="BP19" s="63" t="s">
        <v>516</v>
      </c>
      <c r="BQ19" s="64" t="s">
        <v>377</v>
      </c>
      <c r="BR19" s="65">
        <v>22924895</v>
      </c>
      <c r="BS19" s="65"/>
      <c r="BT19" s="65"/>
      <c r="BU19" s="66">
        <f t="shared" si="3"/>
        <v>22924895</v>
      </c>
      <c r="BV19" s="65"/>
      <c r="BW19" s="65"/>
      <c r="BX19" s="65"/>
      <c r="BY19" s="65" t="e">
        <f>#REF!+BW19-BX19</f>
        <v>#REF!</v>
      </c>
      <c r="BZ19" s="65"/>
      <c r="CA19" s="65"/>
      <c r="CB19" s="65" t="e">
        <f t="shared" si="4"/>
        <v>#REF!</v>
      </c>
      <c r="CC19" s="65" t="e">
        <f>#REF!</f>
        <v>#REF!</v>
      </c>
      <c r="CD19" s="65"/>
      <c r="CE19" s="65"/>
      <c r="CF19" s="65" t="e">
        <f t="shared" si="5"/>
        <v>#REF!</v>
      </c>
      <c r="CG19" s="65"/>
      <c r="CH19" s="65"/>
      <c r="CI19" s="67">
        <v>2090824</v>
      </c>
      <c r="CJ19" s="65"/>
      <c r="CK19" s="65"/>
      <c r="CL19" s="20">
        <v>0.7</v>
      </c>
      <c r="CM19" s="65"/>
      <c r="CN19" s="65">
        <f t="shared" si="6"/>
        <v>2090824</v>
      </c>
      <c r="CO19" s="68"/>
      <c r="CP19" s="69">
        <v>324</v>
      </c>
      <c r="CQ19" s="70" t="s">
        <v>345</v>
      </c>
      <c r="CR19" s="71" t="s">
        <v>346</v>
      </c>
      <c r="CS19" s="72">
        <v>254</v>
      </c>
      <c r="CT19" s="73" t="s">
        <v>378</v>
      </c>
      <c r="CU19" s="74">
        <v>1098.5</v>
      </c>
      <c r="CV19" s="75">
        <v>680.7</v>
      </c>
      <c r="CW19" s="76">
        <f t="shared" si="7"/>
        <v>4198.1604922445831</v>
      </c>
      <c r="CX19" s="77">
        <f>CU19*CW19</f>
        <v>4611679.3007306745</v>
      </c>
      <c r="CY19" s="78" t="s">
        <v>422</v>
      </c>
      <c r="CZ19" s="79"/>
      <c r="DA19" s="80"/>
      <c r="DB19" s="20"/>
      <c r="DC19" s="81"/>
      <c r="DD19" s="82"/>
      <c r="DE19" s="53"/>
      <c r="DF19" s="53"/>
      <c r="DG19" s="53"/>
      <c r="DH19" s="53"/>
      <c r="DI19" s="53"/>
      <c r="DJ19" s="53"/>
      <c r="DK19" s="53"/>
      <c r="DL19" s="53"/>
      <c r="DM19" s="53"/>
      <c r="DN19" s="83">
        <v>95.7</v>
      </c>
      <c r="DO19" s="83">
        <v>92.7</v>
      </c>
      <c r="DP19" s="83">
        <v>51.3</v>
      </c>
      <c r="DQ19" s="83">
        <v>51.3</v>
      </c>
      <c r="DR19" s="55">
        <f t="shared" si="0"/>
        <v>52.2</v>
      </c>
      <c r="DS19" s="55">
        <f t="shared" si="1"/>
        <v>0</v>
      </c>
      <c r="DT19" s="84">
        <v>103.5</v>
      </c>
      <c r="DU19" s="55">
        <v>51.3</v>
      </c>
      <c r="DV19" s="55">
        <f t="shared" si="2"/>
        <v>364819.01652173913</v>
      </c>
      <c r="DW19" s="8">
        <v>723348.05</v>
      </c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</row>
    <row r="20" spans="1:200" s="12" customFormat="1" ht="63" customHeight="1" x14ac:dyDescent="0.25">
      <c r="A20" s="22">
        <v>16</v>
      </c>
      <c r="B20" s="22">
        <v>445</v>
      </c>
      <c r="C20" s="22"/>
      <c r="D20" s="22" t="s">
        <v>341</v>
      </c>
      <c r="E20" s="56" t="s">
        <v>342</v>
      </c>
      <c r="F20" s="26">
        <v>445</v>
      </c>
      <c r="G20" s="58" t="s">
        <v>343</v>
      </c>
      <c r="H20" s="59"/>
      <c r="I20" s="60"/>
      <c r="J20" s="59"/>
      <c r="K20" s="61"/>
      <c r="L20" s="61"/>
      <c r="M20" s="61"/>
      <c r="N20" s="59"/>
      <c r="O20" s="59"/>
      <c r="P20" s="59"/>
      <c r="Q20" s="59"/>
      <c r="R20" s="60"/>
      <c r="S20" s="86"/>
      <c r="T20" s="59"/>
      <c r="U20" s="59"/>
      <c r="V20" s="59"/>
      <c r="W20" s="59"/>
      <c r="X20" s="59"/>
      <c r="Y20" s="86"/>
      <c r="Z20" s="86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61"/>
      <c r="BM20" s="61"/>
      <c r="BN20" s="62"/>
      <c r="BO20" s="62"/>
      <c r="BP20" s="63" t="s">
        <v>509</v>
      </c>
      <c r="BQ20" s="64"/>
      <c r="BR20" s="65"/>
      <c r="BS20" s="65"/>
      <c r="BT20" s="65"/>
      <c r="BU20" s="66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7"/>
      <c r="CJ20" s="65"/>
      <c r="CK20" s="65"/>
      <c r="CL20" s="20"/>
      <c r="CM20" s="65"/>
      <c r="CN20" s="65"/>
      <c r="CO20" s="68"/>
      <c r="CP20" s="69"/>
      <c r="CQ20" s="70"/>
      <c r="CR20" s="71"/>
      <c r="CS20" s="72"/>
      <c r="CT20" s="73"/>
      <c r="CU20" s="74"/>
      <c r="CV20" s="75"/>
      <c r="CW20" s="76"/>
      <c r="CX20" s="77"/>
      <c r="CY20" s="78"/>
      <c r="CZ20" s="79"/>
      <c r="DA20" s="80"/>
      <c r="DB20" s="20"/>
      <c r="DC20" s="81"/>
      <c r="DD20" s="82"/>
      <c r="DE20" s="53"/>
      <c r="DF20" s="53"/>
      <c r="DG20" s="53"/>
      <c r="DH20" s="53"/>
      <c r="DI20" s="53"/>
      <c r="DJ20" s="53"/>
      <c r="DK20" s="53"/>
      <c r="DL20" s="53"/>
      <c r="DM20" s="53"/>
      <c r="DN20" s="83"/>
      <c r="DO20" s="83"/>
      <c r="DP20" s="83">
        <v>30.5</v>
      </c>
      <c r="DQ20" s="83">
        <v>0</v>
      </c>
      <c r="DR20" s="55">
        <f t="shared" si="0"/>
        <v>796.3</v>
      </c>
      <c r="DS20" s="55">
        <f t="shared" si="1"/>
        <v>250.7</v>
      </c>
      <c r="DT20" s="84">
        <v>826.8</v>
      </c>
      <c r="DU20" s="55">
        <v>250.7</v>
      </c>
      <c r="DV20" s="55">
        <f t="shared" si="2"/>
        <v>2937039.1918601841</v>
      </c>
      <c r="DW20" s="8">
        <v>3049534.1</v>
      </c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</row>
    <row r="21" spans="1:200" s="12" customFormat="1" ht="63" customHeight="1" x14ac:dyDescent="0.25">
      <c r="A21" s="22">
        <v>17</v>
      </c>
      <c r="B21" s="22">
        <v>572</v>
      </c>
      <c r="C21" s="22">
        <v>67</v>
      </c>
      <c r="D21" s="22" t="s">
        <v>341</v>
      </c>
      <c r="E21" s="56" t="s">
        <v>342</v>
      </c>
      <c r="F21" s="57">
        <v>572</v>
      </c>
      <c r="G21" s="58" t="s">
        <v>343</v>
      </c>
      <c r="H21" s="59" t="s">
        <v>344</v>
      </c>
      <c r="I21" s="60" t="s">
        <v>379</v>
      </c>
      <c r="J21" s="59">
        <v>8</v>
      </c>
      <c r="K21" s="61">
        <v>355</v>
      </c>
      <c r="L21" s="61" t="s">
        <v>344</v>
      </c>
      <c r="M21" s="61"/>
      <c r="N21" s="59">
        <f>O21+P21</f>
        <v>3514.5</v>
      </c>
      <c r="O21" s="59">
        <f>AF21-AG21-AH21</f>
        <v>129.19999999999999</v>
      </c>
      <c r="P21" s="59">
        <v>3385.3</v>
      </c>
      <c r="Q21" s="59">
        <v>1968</v>
      </c>
      <c r="R21" s="59" t="s">
        <v>307</v>
      </c>
      <c r="S21" s="59">
        <v>1990</v>
      </c>
      <c r="T21" s="59">
        <v>5</v>
      </c>
      <c r="U21" s="59">
        <v>4</v>
      </c>
      <c r="V21" s="59">
        <v>14</v>
      </c>
      <c r="W21" s="59">
        <v>3772</v>
      </c>
      <c r="X21" s="59">
        <v>972</v>
      </c>
      <c r="Y21" s="59">
        <v>13640</v>
      </c>
      <c r="Z21" s="59"/>
      <c r="AA21" s="59">
        <v>3503.3</v>
      </c>
      <c r="AB21" s="59"/>
      <c r="AC21" s="59">
        <v>3374.1</v>
      </c>
      <c r="AD21" s="59">
        <v>2263.4</v>
      </c>
      <c r="AE21" s="59">
        <v>3385.3</v>
      </c>
      <c r="AF21" s="59">
        <v>129.19999999999999</v>
      </c>
      <c r="AG21" s="59"/>
      <c r="AH21" s="59"/>
      <c r="AI21" s="59">
        <v>129.19999999999999</v>
      </c>
      <c r="AJ21" s="59">
        <v>16.8</v>
      </c>
      <c r="AK21" s="59"/>
      <c r="AL21" s="59"/>
      <c r="AM21" s="59">
        <v>69</v>
      </c>
      <c r="AN21" s="59">
        <v>9</v>
      </c>
      <c r="AO21" s="59"/>
      <c r="AP21" s="59">
        <v>276.5</v>
      </c>
      <c r="AQ21" s="59">
        <v>148</v>
      </c>
      <c r="AR21" s="59">
        <v>30</v>
      </c>
      <c r="AS21" s="59">
        <v>1373.9</v>
      </c>
      <c r="AT21" s="59">
        <v>894.4</v>
      </c>
      <c r="AU21" s="59">
        <v>20</v>
      </c>
      <c r="AV21" s="59">
        <v>1106.2</v>
      </c>
      <c r="AW21" s="59">
        <v>761.3</v>
      </c>
      <c r="AX21" s="59">
        <v>10</v>
      </c>
      <c r="AY21" s="59">
        <v>617.5</v>
      </c>
      <c r="AZ21" s="59">
        <v>459.7</v>
      </c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61">
        <v>355</v>
      </c>
      <c r="BM21" s="61" t="s">
        <v>344</v>
      </c>
      <c r="BN21" s="62" t="s">
        <v>380</v>
      </c>
      <c r="BO21" s="62"/>
      <c r="BP21" s="63" t="s">
        <v>453</v>
      </c>
      <c r="BQ21" s="64" t="s">
        <v>381</v>
      </c>
      <c r="BR21" s="65">
        <v>16705969</v>
      </c>
      <c r="BS21" s="65"/>
      <c r="BT21" s="65"/>
      <c r="BU21" s="66">
        <f>BR21+BS21-BT21</f>
        <v>16705969</v>
      </c>
      <c r="BV21" s="65"/>
      <c r="BW21" s="65"/>
      <c r="BX21" s="65"/>
      <c r="BY21" s="65">
        <f>BU81+BW21-BX21</f>
        <v>64883907</v>
      </c>
      <c r="BZ21" s="65"/>
      <c r="CA21" s="65"/>
      <c r="CB21" s="65">
        <f>BY21+BZ21-CA21</f>
        <v>64883907</v>
      </c>
      <c r="CC21" s="65">
        <f>BL81</f>
        <v>414</v>
      </c>
      <c r="CD21" s="65"/>
      <c r="CE21" s="65"/>
      <c r="CF21" s="65">
        <f>CB21+CD21-CE21</f>
        <v>64883907</v>
      </c>
      <c r="CG21" s="65"/>
      <c r="CH21" s="65"/>
      <c r="CI21" s="67">
        <f>3128862+1</f>
        <v>3128863</v>
      </c>
      <c r="CJ21" s="65"/>
      <c r="CK21" s="65"/>
      <c r="CL21" s="20">
        <v>0.7</v>
      </c>
      <c r="CM21" s="65"/>
      <c r="CN21" s="65">
        <f>CI21+CJ21-CK21+CM21</f>
        <v>3128863</v>
      </c>
      <c r="CO21" s="68"/>
      <c r="CP21" s="69">
        <v>351</v>
      </c>
      <c r="CQ21" s="70" t="s">
        <v>345</v>
      </c>
      <c r="CR21" s="71" t="s">
        <v>346</v>
      </c>
      <c r="CS21" s="72">
        <v>277</v>
      </c>
      <c r="CT21" s="73" t="s">
        <v>382</v>
      </c>
      <c r="CU21" s="74">
        <v>129.19999999999999</v>
      </c>
      <c r="CV21" s="75">
        <v>129.19999999999999</v>
      </c>
      <c r="CW21" s="76">
        <f>BU21/N21</f>
        <v>4753.4411722862424</v>
      </c>
      <c r="CX21" s="77">
        <f>CU21*CW21</f>
        <v>614144.59945938247</v>
      </c>
      <c r="CY21" s="78"/>
      <c r="CZ21" s="79"/>
      <c r="DA21" s="80"/>
      <c r="DB21" s="20"/>
      <c r="DC21" s="81"/>
      <c r="DD21" s="82"/>
      <c r="DE21" s="53"/>
      <c r="DF21" s="53"/>
      <c r="DG21" s="53"/>
      <c r="DH21" s="53"/>
      <c r="DI21" s="53"/>
      <c r="DJ21" s="53"/>
      <c r="DK21" s="53"/>
      <c r="DL21" s="53"/>
      <c r="DM21" s="53"/>
      <c r="DN21" s="83">
        <v>16.8</v>
      </c>
      <c r="DO21" s="83">
        <v>16.8</v>
      </c>
      <c r="DP21" s="83">
        <v>40.1</v>
      </c>
      <c r="DQ21" s="83">
        <v>34.6</v>
      </c>
      <c r="DR21" s="55">
        <f t="shared" si="0"/>
        <v>60.999999999999993</v>
      </c>
      <c r="DS21" s="55">
        <f t="shared" si="1"/>
        <v>34.6</v>
      </c>
      <c r="DT21" s="84">
        <v>101.1</v>
      </c>
      <c r="DU21" s="55">
        <v>69.2</v>
      </c>
      <c r="DV21" s="55">
        <f t="shared" si="2"/>
        <v>602928.8027695351</v>
      </c>
      <c r="DW21" s="8">
        <v>999280.36</v>
      </c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</row>
    <row r="22" spans="1:200" s="12" customFormat="1" ht="63" customHeight="1" x14ac:dyDescent="0.25">
      <c r="A22" s="22">
        <v>18</v>
      </c>
      <c r="B22" s="22">
        <v>573</v>
      </c>
      <c r="C22" s="22">
        <v>452</v>
      </c>
      <c r="D22" s="22" t="s">
        <v>341</v>
      </c>
      <c r="E22" s="56" t="s">
        <v>342</v>
      </c>
      <c r="F22" s="26">
        <v>573</v>
      </c>
      <c r="G22" s="58" t="s">
        <v>343</v>
      </c>
      <c r="H22" s="59" t="s">
        <v>344</v>
      </c>
      <c r="I22" s="60" t="s">
        <v>232</v>
      </c>
      <c r="J22" s="59">
        <v>10</v>
      </c>
      <c r="K22" s="61">
        <v>385</v>
      </c>
      <c r="L22" s="61" t="s">
        <v>344</v>
      </c>
      <c r="M22" s="61"/>
      <c r="N22" s="59">
        <f>O22+P22</f>
        <v>4834.1000000000004</v>
      </c>
      <c r="O22" s="59">
        <f>AF22-AG22-AH22</f>
        <v>1220.2</v>
      </c>
      <c r="P22" s="59">
        <v>3613.9</v>
      </c>
      <c r="Q22" s="59">
        <v>1958</v>
      </c>
      <c r="R22" s="85" t="s">
        <v>307</v>
      </c>
      <c r="S22" s="85">
        <v>1999</v>
      </c>
      <c r="T22" s="59">
        <v>5</v>
      </c>
      <c r="U22" s="59">
        <v>4</v>
      </c>
      <c r="V22" s="59">
        <v>27</v>
      </c>
      <c r="W22" s="59">
        <v>4156</v>
      </c>
      <c r="X22" s="59">
        <v>1286</v>
      </c>
      <c r="Y22" s="85">
        <v>23095</v>
      </c>
      <c r="Z22" s="85"/>
      <c r="AA22" s="59">
        <v>4889.8</v>
      </c>
      <c r="AB22" s="85"/>
      <c r="AC22" s="59">
        <v>3613.9</v>
      </c>
      <c r="AD22" s="59">
        <v>2137.6999999999998</v>
      </c>
      <c r="AE22" s="59">
        <v>3613.9</v>
      </c>
      <c r="AF22" s="59">
        <v>1275.9000000000001</v>
      </c>
      <c r="AG22" s="85">
        <v>55.7</v>
      </c>
      <c r="AH22" s="85"/>
      <c r="AI22" s="59">
        <v>429.7</v>
      </c>
      <c r="AJ22" s="59">
        <v>118.9</v>
      </c>
      <c r="AK22" s="59"/>
      <c r="AL22" s="59"/>
      <c r="AM22" s="59">
        <v>57</v>
      </c>
      <c r="AN22" s="59"/>
      <c r="AO22" s="85"/>
      <c r="AP22" s="59"/>
      <c r="AQ22" s="59"/>
      <c r="AR22" s="59">
        <v>37</v>
      </c>
      <c r="AS22" s="59">
        <v>2088.6</v>
      </c>
      <c r="AT22" s="59">
        <v>1177.5999999999999</v>
      </c>
      <c r="AU22" s="59">
        <v>20</v>
      </c>
      <c r="AV22" s="59">
        <v>1525.3</v>
      </c>
      <c r="AW22" s="59">
        <v>960.1</v>
      </c>
      <c r="AX22" s="59"/>
      <c r="AY22" s="59"/>
      <c r="AZ22" s="59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59"/>
      <c r="BL22" s="61">
        <v>385</v>
      </c>
      <c r="BM22" s="61" t="s">
        <v>344</v>
      </c>
      <c r="BN22" s="62" t="s">
        <v>233</v>
      </c>
      <c r="BO22" s="62"/>
      <c r="BP22" s="63" t="s">
        <v>454</v>
      </c>
      <c r="BQ22" s="64" t="s">
        <v>234</v>
      </c>
      <c r="BR22" s="65">
        <v>19817600</v>
      </c>
      <c r="BS22" s="65"/>
      <c r="BT22" s="65"/>
      <c r="BU22" s="66">
        <f>BR22+BS22-BT22</f>
        <v>19817600</v>
      </c>
      <c r="BV22" s="65"/>
      <c r="BW22" s="65"/>
      <c r="BX22" s="65"/>
      <c r="BY22" s="65">
        <f>BU86+BW22-BX22</f>
        <v>24742609</v>
      </c>
      <c r="BZ22" s="65"/>
      <c r="CA22" s="65"/>
      <c r="CB22" s="65">
        <f>BY22+BZ22-CA22</f>
        <v>24742609</v>
      </c>
      <c r="CC22" s="65">
        <v>42</v>
      </c>
      <c r="CD22" s="65"/>
      <c r="CE22" s="65"/>
      <c r="CF22" s="65">
        <f>CB22+CD22-CE22</f>
        <v>24742609</v>
      </c>
      <c r="CG22" s="65"/>
      <c r="CH22" s="65"/>
      <c r="CI22" s="67">
        <v>2678468</v>
      </c>
      <c r="CJ22" s="65"/>
      <c r="CK22" s="65"/>
      <c r="CL22" s="20">
        <v>0.7</v>
      </c>
      <c r="CM22" s="65"/>
      <c r="CN22" s="65">
        <f>CI22+CJ22-CK22+CM22</f>
        <v>2678468</v>
      </c>
      <c r="CO22" s="68"/>
      <c r="CP22" s="69">
        <v>381</v>
      </c>
      <c r="CQ22" s="70" t="s">
        <v>345</v>
      </c>
      <c r="CR22" s="71" t="s">
        <v>346</v>
      </c>
      <c r="CS22" s="72">
        <v>294</v>
      </c>
      <c r="CT22" s="73" t="s">
        <v>234</v>
      </c>
      <c r="CU22" s="74">
        <v>1171</v>
      </c>
      <c r="CV22" s="75">
        <v>429.7</v>
      </c>
      <c r="CW22" s="76">
        <f>BU22/N22</f>
        <v>4099.5428311371297</v>
      </c>
      <c r="CX22" s="77">
        <f>CU22*CW22</f>
        <v>4800564.655261579</v>
      </c>
      <c r="CY22" s="87">
        <v>41019</v>
      </c>
      <c r="CZ22" s="79"/>
      <c r="DA22" s="80"/>
      <c r="DB22" s="20"/>
      <c r="DC22" s="81"/>
      <c r="DD22" s="82"/>
      <c r="DE22" s="53"/>
      <c r="DF22" s="53"/>
      <c r="DG22" s="53"/>
      <c r="DH22" s="53"/>
      <c r="DI22" s="53"/>
      <c r="DJ22" s="53"/>
      <c r="DK22" s="53"/>
      <c r="DL22" s="53"/>
      <c r="DM22" s="53"/>
      <c r="DN22" s="83">
        <v>118.9</v>
      </c>
      <c r="DO22" s="83">
        <v>118.9</v>
      </c>
      <c r="DP22" s="83">
        <v>13.6</v>
      </c>
      <c r="DQ22" s="83">
        <v>13.6</v>
      </c>
      <c r="DR22" s="55">
        <f t="shared" si="0"/>
        <v>411.29999999999995</v>
      </c>
      <c r="DS22" s="55">
        <f t="shared" si="1"/>
        <v>0</v>
      </c>
      <c r="DT22" s="84">
        <v>424.9</v>
      </c>
      <c r="DU22" s="55">
        <v>13.6</v>
      </c>
      <c r="DV22" s="55">
        <f t="shared" si="2"/>
        <v>1673152.9605201224</v>
      </c>
      <c r="DW22" s="8">
        <v>1728477.25</v>
      </c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</row>
    <row r="23" spans="1:200" s="12" customFormat="1" ht="63" customHeight="1" x14ac:dyDescent="0.25">
      <c r="A23" s="22">
        <v>19</v>
      </c>
      <c r="B23" s="22">
        <v>579</v>
      </c>
      <c r="C23" s="22">
        <v>116</v>
      </c>
      <c r="D23" s="22" t="s">
        <v>341</v>
      </c>
      <c r="E23" s="56" t="s">
        <v>342</v>
      </c>
      <c r="F23" s="26">
        <v>579</v>
      </c>
      <c r="G23" s="58" t="s">
        <v>343</v>
      </c>
      <c r="H23" s="59" t="s">
        <v>344</v>
      </c>
      <c r="I23" s="60" t="s">
        <v>235</v>
      </c>
      <c r="J23" s="59">
        <v>10</v>
      </c>
      <c r="K23" s="61">
        <v>395</v>
      </c>
      <c r="L23" s="61" t="s">
        <v>344</v>
      </c>
      <c r="M23" s="61"/>
      <c r="N23" s="59">
        <v>3022.2999999999997</v>
      </c>
      <c r="O23" s="59">
        <v>204.6</v>
      </c>
      <c r="P23" s="59">
        <v>2817.7</v>
      </c>
      <c r="Q23" s="59">
        <v>1973</v>
      </c>
      <c r="R23" s="85" t="s">
        <v>312</v>
      </c>
      <c r="S23" s="85">
        <v>1999</v>
      </c>
      <c r="T23" s="59">
        <v>5</v>
      </c>
      <c r="U23" s="59">
        <v>4</v>
      </c>
      <c r="V23" s="59">
        <v>17</v>
      </c>
      <c r="W23" s="59">
        <v>2184</v>
      </c>
      <c r="X23" s="59">
        <v>849</v>
      </c>
      <c r="Y23" s="59">
        <v>11936</v>
      </c>
      <c r="Z23" s="59">
        <v>3022.3</v>
      </c>
      <c r="AA23" s="59"/>
      <c r="AB23" s="59"/>
      <c r="AC23" s="59">
        <v>2817.7</v>
      </c>
      <c r="AD23" s="59">
        <v>1710.8</v>
      </c>
      <c r="AE23" s="59">
        <v>2817.7</v>
      </c>
      <c r="AF23" s="59">
        <v>204.6</v>
      </c>
      <c r="AG23" s="85"/>
      <c r="AH23" s="85"/>
      <c r="AI23" s="59">
        <v>0</v>
      </c>
      <c r="AJ23" s="59">
        <v>35</v>
      </c>
      <c r="AK23" s="85"/>
      <c r="AL23" s="85">
        <v>235</v>
      </c>
      <c r="AM23" s="59">
        <v>61</v>
      </c>
      <c r="AN23" s="59">
        <v>13</v>
      </c>
      <c r="AO23" s="85"/>
      <c r="AP23" s="59">
        <v>459.5</v>
      </c>
      <c r="AQ23" s="59">
        <v>232.7</v>
      </c>
      <c r="AR23" s="59">
        <v>39</v>
      </c>
      <c r="AS23" s="59">
        <v>1842.8</v>
      </c>
      <c r="AT23" s="59">
        <v>1130.3</v>
      </c>
      <c r="AU23" s="59">
        <v>9</v>
      </c>
      <c r="AV23" s="59">
        <v>515.4</v>
      </c>
      <c r="AW23" s="59">
        <v>347.8</v>
      </c>
      <c r="AX23" s="59"/>
      <c r="AY23" s="59"/>
      <c r="AZ23" s="59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59"/>
      <c r="BL23" s="61">
        <v>395</v>
      </c>
      <c r="BM23" s="61" t="s">
        <v>344</v>
      </c>
      <c r="BN23" s="62" t="s">
        <v>236</v>
      </c>
      <c r="BO23" s="62"/>
      <c r="BP23" s="63" t="s">
        <v>455</v>
      </c>
      <c r="BQ23" s="64" t="s">
        <v>237</v>
      </c>
      <c r="BR23" s="65">
        <v>19690046</v>
      </c>
      <c r="BS23" s="65"/>
      <c r="BT23" s="65"/>
      <c r="BU23" s="66">
        <v>19690046</v>
      </c>
      <c r="BV23" s="65"/>
      <c r="BW23" s="65"/>
      <c r="BX23" s="65"/>
      <c r="BY23" s="65">
        <v>14791621</v>
      </c>
      <c r="BZ23" s="65"/>
      <c r="CA23" s="65"/>
      <c r="CB23" s="65">
        <v>14791621</v>
      </c>
      <c r="CC23" s="65">
        <v>498</v>
      </c>
      <c r="CD23" s="65"/>
      <c r="CE23" s="65"/>
      <c r="CF23" s="65">
        <v>14791621</v>
      </c>
      <c r="CG23" s="65"/>
      <c r="CH23" s="65"/>
      <c r="CI23" s="67">
        <v>1110859</v>
      </c>
      <c r="CJ23" s="65"/>
      <c r="CK23" s="65"/>
      <c r="CL23" s="20">
        <v>0.8</v>
      </c>
      <c r="CM23" s="65"/>
      <c r="CN23" s="65">
        <v>1110859</v>
      </c>
      <c r="CO23" s="68"/>
      <c r="CP23" s="69">
        <v>391</v>
      </c>
      <c r="CQ23" s="70" t="s">
        <v>345</v>
      </c>
      <c r="CR23" s="71" t="s">
        <v>346</v>
      </c>
      <c r="CS23" s="72">
        <v>301</v>
      </c>
      <c r="CT23" s="73" t="s">
        <v>237</v>
      </c>
      <c r="CU23" s="74">
        <v>204.6</v>
      </c>
      <c r="CV23" s="75"/>
      <c r="CW23" s="76">
        <v>6514.9210865896839</v>
      </c>
      <c r="CX23" s="77">
        <v>1332952.8543162493</v>
      </c>
      <c r="CY23" s="78" t="s">
        <v>398</v>
      </c>
      <c r="CZ23" s="79"/>
      <c r="DA23" s="80"/>
      <c r="DB23" s="20"/>
      <c r="DC23" s="81"/>
      <c r="DD23" s="82"/>
      <c r="DE23" s="53"/>
      <c r="DF23" s="53"/>
      <c r="DG23" s="53"/>
      <c r="DH23" s="53"/>
      <c r="DI23" s="53"/>
      <c r="DJ23" s="53"/>
      <c r="DK23" s="53"/>
      <c r="DL23" s="53"/>
      <c r="DM23" s="53"/>
      <c r="DN23" s="83">
        <v>35</v>
      </c>
      <c r="DO23" s="83">
        <v>0</v>
      </c>
      <c r="DP23" s="83">
        <v>123.2</v>
      </c>
      <c r="DQ23" s="83">
        <v>115.6</v>
      </c>
      <c r="DR23" s="55">
        <f t="shared" si="0"/>
        <v>25.700000000000003</v>
      </c>
      <c r="DS23" s="55">
        <f t="shared" si="1"/>
        <v>0</v>
      </c>
      <c r="DT23" s="84">
        <v>148.9</v>
      </c>
      <c r="DU23" s="55">
        <v>115.6</v>
      </c>
      <c r="DV23" s="55">
        <f t="shared" si="2"/>
        <v>418060.43290799193</v>
      </c>
      <c r="DW23" s="8">
        <v>2422147.7999999998</v>
      </c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</row>
    <row r="24" spans="1:200" s="12" customFormat="1" ht="63" customHeight="1" x14ac:dyDescent="0.25">
      <c r="A24" s="22">
        <v>20</v>
      </c>
      <c r="B24" s="22">
        <v>750</v>
      </c>
      <c r="C24" s="22">
        <v>161</v>
      </c>
      <c r="D24" s="22" t="s">
        <v>341</v>
      </c>
      <c r="E24" s="56" t="s">
        <v>183</v>
      </c>
      <c r="F24" s="57">
        <v>69</v>
      </c>
      <c r="G24" s="58" t="s">
        <v>343</v>
      </c>
      <c r="H24" s="59" t="s">
        <v>344</v>
      </c>
      <c r="I24" s="60" t="s">
        <v>238</v>
      </c>
      <c r="J24" s="59">
        <v>10</v>
      </c>
      <c r="K24" s="61">
        <v>398</v>
      </c>
      <c r="L24" s="61" t="s">
        <v>344</v>
      </c>
      <c r="M24" s="61"/>
      <c r="N24" s="59">
        <v>4025.7</v>
      </c>
      <c r="O24" s="59">
        <v>90.7</v>
      </c>
      <c r="P24" s="59">
        <v>3935</v>
      </c>
      <c r="Q24" s="59">
        <v>1993</v>
      </c>
      <c r="R24" s="85" t="s">
        <v>312</v>
      </c>
      <c r="S24" s="85">
        <v>1999</v>
      </c>
      <c r="T24" s="59">
        <v>9</v>
      </c>
      <c r="U24" s="59">
        <v>2</v>
      </c>
      <c r="V24" s="59">
        <v>5</v>
      </c>
      <c r="W24" s="59" t="s">
        <v>249</v>
      </c>
      <c r="X24" s="59">
        <v>661</v>
      </c>
      <c r="Y24" s="59">
        <v>16993</v>
      </c>
      <c r="Z24" s="59">
        <v>3795.3</v>
      </c>
      <c r="AA24" s="59"/>
      <c r="AB24" s="59"/>
      <c r="AC24" s="59">
        <v>3704.6</v>
      </c>
      <c r="AD24" s="59">
        <v>2076.5</v>
      </c>
      <c r="AE24" s="59">
        <v>3935</v>
      </c>
      <c r="AF24" s="59">
        <v>90.7</v>
      </c>
      <c r="AG24" s="85"/>
      <c r="AH24" s="85"/>
      <c r="AI24" s="59">
        <v>74.099999999999994</v>
      </c>
      <c r="AJ24" s="59">
        <v>74.099999999999994</v>
      </c>
      <c r="AK24" s="85">
        <v>16.600000000000001</v>
      </c>
      <c r="AL24" s="85"/>
      <c r="AM24" s="59">
        <v>71</v>
      </c>
      <c r="AN24" s="59">
        <v>17</v>
      </c>
      <c r="AO24" s="85"/>
      <c r="AP24" s="59">
        <v>608.4</v>
      </c>
      <c r="AQ24" s="59">
        <v>280.2</v>
      </c>
      <c r="AR24" s="59">
        <v>35</v>
      </c>
      <c r="AS24" s="59">
        <v>1786.1</v>
      </c>
      <c r="AT24" s="59">
        <v>988.5</v>
      </c>
      <c r="AU24" s="59">
        <v>19</v>
      </c>
      <c r="AV24" s="59">
        <v>1310.0999999999999</v>
      </c>
      <c r="AW24" s="59">
        <v>807.8</v>
      </c>
      <c r="AX24" s="59"/>
      <c r="AY24" s="59"/>
      <c r="AZ24" s="59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59"/>
      <c r="BL24" s="61">
        <v>398</v>
      </c>
      <c r="BM24" s="61" t="s">
        <v>344</v>
      </c>
      <c r="BN24" s="62" t="s">
        <v>239</v>
      </c>
      <c r="BO24" s="62"/>
      <c r="BP24" s="63" t="s">
        <v>456</v>
      </c>
      <c r="BQ24" s="64" t="s">
        <v>240</v>
      </c>
      <c r="BR24" s="65">
        <v>27054393</v>
      </c>
      <c r="BS24" s="65"/>
      <c r="BT24" s="65"/>
      <c r="BU24" s="66">
        <v>27054393</v>
      </c>
      <c r="BV24" s="65"/>
      <c r="BW24" s="65"/>
      <c r="BX24" s="65"/>
      <c r="BY24" s="65">
        <v>8078964</v>
      </c>
      <c r="BZ24" s="65"/>
      <c r="CA24" s="65"/>
      <c r="CB24" s="65">
        <v>8078964</v>
      </c>
      <c r="CC24" s="65">
        <v>500</v>
      </c>
      <c r="CD24" s="65"/>
      <c r="CE24" s="65"/>
      <c r="CF24" s="65">
        <v>8078964</v>
      </c>
      <c r="CG24" s="65"/>
      <c r="CH24" s="65"/>
      <c r="CI24" s="67">
        <v>977389</v>
      </c>
      <c r="CJ24" s="65"/>
      <c r="CK24" s="65"/>
      <c r="CL24" s="20">
        <v>0.8</v>
      </c>
      <c r="CM24" s="65"/>
      <c r="CN24" s="65">
        <v>977389</v>
      </c>
      <c r="CO24" s="68"/>
      <c r="CP24" s="69">
        <v>394</v>
      </c>
      <c r="CQ24" s="70" t="s">
        <v>345</v>
      </c>
      <c r="CR24" s="71" t="s">
        <v>346</v>
      </c>
      <c r="CS24" s="72">
        <v>303</v>
      </c>
      <c r="CT24" s="73" t="s">
        <v>240</v>
      </c>
      <c r="CU24" s="74">
        <v>90.7</v>
      </c>
      <c r="CV24" s="75">
        <v>74.099999999999994</v>
      </c>
      <c r="CW24" s="76">
        <v>6720.4195543632168</v>
      </c>
      <c r="CX24" s="77">
        <v>609542.05358074373</v>
      </c>
      <c r="CY24" s="78" t="s">
        <v>398</v>
      </c>
      <c r="CZ24" s="79"/>
      <c r="DA24" s="80"/>
      <c r="DB24" s="20"/>
      <c r="DC24" s="81"/>
      <c r="DD24" s="82"/>
      <c r="DE24" s="53"/>
      <c r="DF24" s="53"/>
      <c r="DG24" s="53"/>
      <c r="DH24" s="53"/>
      <c r="DI24" s="53"/>
      <c r="DJ24" s="53"/>
      <c r="DK24" s="53"/>
      <c r="DL24" s="53"/>
      <c r="DM24" s="53"/>
      <c r="DN24" s="83">
        <v>74.099999999999994</v>
      </c>
      <c r="DO24" s="83">
        <v>74.099999999999994</v>
      </c>
      <c r="DP24" s="83">
        <v>51.4</v>
      </c>
      <c r="DQ24" s="83">
        <v>51.4</v>
      </c>
      <c r="DR24" s="55">
        <f t="shared" si="0"/>
        <v>33.000000000000007</v>
      </c>
      <c r="DS24" s="55">
        <f t="shared" si="1"/>
        <v>0</v>
      </c>
      <c r="DT24" s="84">
        <v>84.4</v>
      </c>
      <c r="DU24" s="21">
        <v>51.4</v>
      </c>
      <c r="DV24" s="55">
        <f t="shared" si="2"/>
        <v>141901.26682464455</v>
      </c>
      <c r="DW24" s="8">
        <v>362923.24</v>
      </c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</row>
    <row r="25" spans="1:200" s="12" customFormat="1" ht="63" customHeight="1" x14ac:dyDescent="0.25">
      <c r="A25" s="22">
        <v>21</v>
      </c>
      <c r="B25" s="22">
        <v>776</v>
      </c>
      <c r="C25" s="22">
        <v>243</v>
      </c>
      <c r="D25" s="22" t="s">
        <v>341</v>
      </c>
      <c r="E25" s="56" t="s">
        <v>183</v>
      </c>
      <c r="F25" s="57">
        <v>95</v>
      </c>
      <c r="G25" s="58" t="s">
        <v>343</v>
      </c>
      <c r="H25" s="59" t="s">
        <v>344</v>
      </c>
      <c r="I25" s="60" t="s">
        <v>241</v>
      </c>
      <c r="J25" s="59">
        <v>6</v>
      </c>
      <c r="K25" s="61">
        <v>402</v>
      </c>
      <c r="L25" s="61" t="s">
        <v>344</v>
      </c>
      <c r="M25" s="61"/>
      <c r="N25" s="59">
        <v>2551.6</v>
      </c>
      <c r="O25" s="59">
        <v>262.5</v>
      </c>
      <c r="P25" s="59">
        <v>2289.1</v>
      </c>
      <c r="Q25" s="59">
        <v>1963</v>
      </c>
      <c r="R25" s="59" t="s">
        <v>307</v>
      </c>
      <c r="S25" s="59">
        <v>1988</v>
      </c>
      <c r="T25" s="59">
        <v>5</v>
      </c>
      <c r="U25" s="59">
        <v>3</v>
      </c>
      <c r="V25" s="59">
        <v>11</v>
      </c>
      <c r="W25" s="59">
        <v>4728</v>
      </c>
      <c r="X25" s="59">
        <v>1119</v>
      </c>
      <c r="Y25" s="59">
        <v>10048</v>
      </c>
      <c r="Z25" s="59"/>
      <c r="AA25" s="59">
        <v>2551.6</v>
      </c>
      <c r="AB25" s="59"/>
      <c r="AC25" s="59">
        <v>2289.1</v>
      </c>
      <c r="AD25" s="59">
        <v>1499.8</v>
      </c>
      <c r="AE25" s="59">
        <v>2289.1</v>
      </c>
      <c r="AF25" s="59">
        <v>262.5</v>
      </c>
      <c r="AG25" s="59"/>
      <c r="AH25" s="59"/>
      <c r="AI25" s="59">
        <v>44</v>
      </c>
      <c r="AJ25" s="59">
        <v>44</v>
      </c>
      <c r="AK25" s="59"/>
      <c r="AL25" s="59"/>
      <c r="AM25" s="59">
        <v>55</v>
      </c>
      <c r="AN25" s="59">
        <v>23</v>
      </c>
      <c r="AO25" s="59"/>
      <c r="AP25" s="59">
        <v>710.5</v>
      </c>
      <c r="AQ25" s="59">
        <v>397.1</v>
      </c>
      <c r="AR25" s="59">
        <v>14</v>
      </c>
      <c r="AS25" s="59">
        <v>581.20000000000005</v>
      </c>
      <c r="AT25" s="59">
        <v>378</v>
      </c>
      <c r="AU25" s="59">
        <v>18</v>
      </c>
      <c r="AV25" s="59">
        <v>997.4</v>
      </c>
      <c r="AW25" s="59">
        <v>724.7</v>
      </c>
      <c r="AX25" s="59"/>
      <c r="AY25" s="59"/>
      <c r="AZ25" s="59"/>
      <c r="BA25" s="59">
        <v>1</v>
      </c>
      <c r="BB25" s="59">
        <v>40.799999999999997</v>
      </c>
      <c r="BC25" s="59">
        <v>25.5</v>
      </c>
      <c r="BD25" s="59"/>
      <c r="BE25" s="59"/>
      <c r="BF25" s="59"/>
      <c r="BG25" s="59"/>
      <c r="BH25" s="59"/>
      <c r="BI25" s="59"/>
      <c r="BJ25" s="59"/>
      <c r="BK25" s="59"/>
      <c r="BL25" s="61">
        <v>402</v>
      </c>
      <c r="BM25" s="61" t="s">
        <v>344</v>
      </c>
      <c r="BN25" s="62" t="s">
        <v>242</v>
      </c>
      <c r="BO25" s="62"/>
      <c r="BP25" s="63" t="s">
        <v>520</v>
      </c>
      <c r="BQ25" s="64" t="s">
        <v>243</v>
      </c>
      <c r="BR25" s="65">
        <v>12119744</v>
      </c>
      <c r="BS25" s="65"/>
      <c r="BT25" s="65"/>
      <c r="BU25" s="66">
        <v>12119744</v>
      </c>
      <c r="BV25" s="65"/>
      <c r="BW25" s="65"/>
      <c r="BX25" s="65"/>
      <c r="BY25" s="65">
        <v>3600601</v>
      </c>
      <c r="BZ25" s="65"/>
      <c r="CA25" s="65"/>
      <c r="CB25" s="65">
        <v>3600601</v>
      </c>
      <c r="CC25" s="65">
        <v>503</v>
      </c>
      <c r="CD25" s="65"/>
      <c r="CE25" s="65"/>
      <c r="CF25" s="65">
        <v>3600601</v>
      </c>
      <c r="CG25" s="65"/>
      <c r="CH25" s="65"/>
      <c r="CI25" s="67">
        <v>1263240</v>
      </c>
      <c r="CJ25" s="65"/>
      <c r="CK25" s="65"/>
      <c r="CL25" s="20">
        <v>0.8</v>
      </c>
      <c r="CM25" s="65"/>
      <c r="CN25" s="65">
        <v>1263240</v>
      </c>
      <c r="CO25" s="68"/>
      <c r="CP25" s="69">
        <v>398</v>
      </c>
      <c r="CQ25" s="70" t="s">
        <v>345</v>
      </c>
      <c r="CR25" s="71" t="s">
        <v>346</v>
      </c>
      <c r="CS25" s="72">
        <v>291</v>
      </c>
      <c r="CT25" s="73" t="s">
        <v>244</v>
      </c>
      <c r="CU25" s="74">
        <v>262.5</v>
      </c>
      <c r="CV25" s="75">
        <v>44</v>
      </c>
      <c r="CW25" s="76">
        <v>4749.8604796990121</v>
      </c>
      <c r="CX25" s="77">
        <v>1246838.3759209907</v>
      </c>
      <c r="CY25" s="78" t="s">
        <v>392</v>
      </c>
      <c r="CZ25" s="79"/>
      <c r="DA25" s="80"/>
      <c r="DB25" s="20"/>
      <c r="DC25" s="81"/>
      <c r="DD25" s="82"/>
      <c r="DE25" s="53"/>
      <c r="DF25" s="53"/>
      <c r="DG25" s="53"/>
      <c r="DH25" s="53"/>
      <c r="DI25" s="53"/>
      <c r="DJ25" s="53"/>
      <c r="DK25" s="53"/>
      <c r="DL25" s="53"/>
      <c r="DM25" s="53"/>
      <c r="DN25" s="83">
        <v>44</v>
      </c>
      <c r="DO25" s="83">
        <v>44</v>
      </c>
      <c r="DP25" s="83">
        <v>66.400000000000006</v>
      </c>
      <c r="DQ25" s="83">
        <v>66.400000000000006</v>
      </c>
      <c r="DR25" s="55">
        <f t="shared" si="0"/>
        <v>587.30000000000007</v>
      </c>
      <c r="DS25" s="55">
        <f t="shared" si="1"/>
        <v>587.30000000000007</v>
      </c>
      <c r="DT25" s="84">
        <v>653.70000000000005</v>
      </c>
      <c r="DU25" s="21">
        <v>653.70000000000005</v>
      </c>
      <c r="DV25" s="55">
        <f t="shared" si="2"/>
        <v>3258755.6697047576</v>
      </c>
      <c r="DW25" s="8">
        <v>3627189.82</v>
      </c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</row>
    <row r="26" spans="1:200" s="12" customFormat="1" ht="63" customHeight="1" x14ac:dyDescent="0.25">
      <c r="A26" s="22">
        <v>22</v>
      </c>
      <c r="B26" s="22">
        <v>781</v>
      </c>
      <c r="C26" s="22">
        <v>209</v>
      </c>
      <c r="D26" s="22" t="s">
        <v>341</v>
      </c>
      <c r="E26" s="56" t="s">
        <v>183</v>
      </c>
      <c r="F26" s="57">
        <v>100</v>
      </c>
      <c r="G26" s="58" t="s">
        <v>343</v>
      </c>
      <c r="H26" s="59" t="s">
        <v>344</v>
      </c>
      <c r="I26" s="60" t="s">
        <v>317</v>
      </c>
      <c r="J26" s="59">
        <v>8</v>
      </c>
      <c r="K26" s="61">
        <v>499</v>
      </c>
      <c r="L26" s="61" t="s">
        <v>344</v>
      </c>
      <c r="M26" s="61"/>
      <c r="N26" s="59">
        <v>2774</v>
      </c>
      <c r="O26" s="59">
        <f>AF26-AG26-AH26</f>
        <v>0</v>
      </c>
      <c r="P26" s="59"/>
      <c r="Q26" s="59">
        <v>1963</v>
      </c>
      <c r="R26" s="59"/>
      <c r="S26" s="59"/>
      <c r="T26" s="59">
        <v>5</v>
      </c>
      <c r="U26" s="59">
        <v>3</v>
      </c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61">
        <v>499</v>
      </c>
      <c r="BM26" s="61" t="s">
        <v>344</v>
      </c>
      <c r="BN26" s="62" t="s">
        <v>318</v>
      </c>
      <c r="BO26" s="62"/>
      <c r="BP26" s="63" t="s">
        <v>521</v>
      </c>
      <c r="BQ26" s="64" t="s">
        <v>319</v>
      </c>
      <c r="BR26" s="65">
        <v>18126854</v>
      </c>
      <c r="BS26" s="65"/>
      <c r="BT26" s="65"/>
      <c r="BU26" s="66">
        <v>10047890</v>
      </c>
      <c r="BV26" s="65"/>
      <c r="BW26" s="65"/>
      <c r="BX26" s="65"/>
      <c r="BY26" s="65">
        <f>BU118+BW26-BX26</f>
        <v>0</v>
      </c>
      <c r="BZ26" s="65"/>
      <c r="CA26" s="65"/>
      <c r="CB26" s="65">
        <f>BY26+BZ26-CA26</f>
        <v>0</v>
      </c>
      <c r="CC26" s="65">
        <v>51</v>
      </c>
      <c r="CD26" s="65"/>
      <c r="CE26" s="65"/>
      <c r="CF26" s="65">
        <f>CB26+CD26-CE26</f>
        <v>0</v>
      </c>
      <c r="CG26" s="65"/>
      <c r="CH26" s="65"/>
      <c r="CI26" s="67">
        <v>2530278</v>
      </c>
      <c r="CJ26" s="65"/>
      <c r="CK26" s="65"/>
      <c r="CL26" s="20">
        <v>0.8</v>
      </c>
      <c r="CM26" s="65"/>
      <c r="CN26" s="65">
        <f>CI26+CJ26-CK26+CM26</f>
        <v>2530278</v>
      </c>
      <c r="CO26" s="68"/>
      <c r="CP26" s="69">
        <v>494</v>
      </c>
      <c r="CQ26" s="70" t="s">
        <v>345</v>
      </c>
      <c r="CR26" s="71" t="s">
        <v>346</v>
      </c>
      <c r="CS26" s="72">
        <v>374</v>
      </c>
      <c r="CT26" s="73" t="s">
        <v>320</v>
      </c>
      <c r="CU26" s="74">
        <v>228.8</v>
      </c>
      <c r="CV26" s="75">
        <v>32.5</v>
      </c>
      <c r="CW26" s="76">
        <f>BU26/N26</f>
        <v>3622.1665465032443</v>
      </c>
      <c r="CX26" s="77">
        <f>CU26*CW26</f>
        <v>828751.70583994233</v>
      </c>
      <c r="CY26" s="78" t="s">
        <v>390</v>
      </c>
      <c r="CZ26" s="79"/>
      <c r="DA26" s="80"/>
      <c r="DB26" s="20"/>
      <c r="DC26" s="81"/>
      <c r="DD26" s="82"/>
      <c r="DE26" s="53"/>
      <c r="DF26" s="53"/>
      <c r="DG26" s="53"/>
      <c r="DH26" s="53"/>
      <c r="DI26" s="53"/>
      <c r="DJ26" s="53"/>
      <c r="DK26" s="53"/>
      <c r="DL26" s="53"/>
      <c r="DM26" s="53"/>
      <c r="DN26" s="83">
        <v>32.5</v>
      </c>
      <c r="DO26" s="83">
        <v>32.5</v>
      </c>
      <c r="DP26" s="83">
        <v>43</v>
      </c>
      <c r="DQ26" s="83">
        <v>66.400000000000006</v>
      </c>
      <c r="DR26" s="55">
        <f t="shared" si="0"/>
        <v>206.2</v>
      </c>
      <c r="DS26" s="55">
        <f t="shared" si="1"/>
        <v>44.8</v>
      </c>
      <c r="DT26" s="84">
        <v>249.2</v>
      </c>
      <c r="DU26" s="21">
        <v>111.2</v>
      </c>
      <c r="DV26" s="55">
        <f t="shared" si="2"/>
        <v>2740177.0052327449</v>
      </c>
      <c r="DW26" s="8">
        <v>3311600.92</v>
      </c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</row>
    <row r="27" spans="1:200" s="12" customFormat="1" ht="63" customHeight="1" x14ac:dyDescent="0.25">
      <c r="A27" s="22">
        <v>23</v>
      </c>
      <c r="B27" s="22">
        <v>803</v>
      </c>
      <c r="C27" s="22">
        <v>225</v>
      </c>
      <c r="D27" s="22" t="s">
        <v>341</v>
      </c>
      <c r="E27" s="56" t="s">
        <v>183</v>
      </c>
      <c r="F27" s="57">
        <v>122</v>
      </c>
      <c r="G27" s="58" t="s">
        <v>343</v>
      </c>
      <c r="H27" s="59" t="s">
        <v>344</v>
      </c>
      <c r="I27" s="60" t="s">
        <v>321</v>
      </c>
      <c r="J27" s="59">
        <v>2</v>
      </c>
      <c r="K27" s="61">
        <v>508</v>
      </c>
      <c r="L27" s="61" t="s">
        <v>344</v>
      </c>
      <c r="M27" s="61"/>
      <c r="N27" s="59">
        <f>O27+P27</f>
        <v>4080.5</v>
      </c>
      <c r="O27" s="59">
        <f>AF27-AG27-AH27</f>
        <v>74.8</v>
      </c>
      <c r="P27" s="59">
        <v>4005.7</v>
      </c>
      <c r="Q27" s="59">
        <v>1970</v>
      </c>
      <c r="R27" s="59" t="s">
        <v>312</v>
      </c>
      <c r="S27" s="59">
        <v>1992</v>
      </c>
      <c r="T27" s="59">
        <v>9</v>
      </c>
      <c r="U27" s="59">
        <v>2</v>
      </c>
      <c r="V27" s="59">
        <v>15</v>
      </c>
      <c r="W27" s="59">
        <v>2750</v>
      </c>
      <c r="X27" s="59">
        <v>645</v>
      </c>
      <c r="Y27" s="59">
        <v>15803</v>
      </c>
      <c r="Z27" s="59">
        <v>3905.8</v>
      </c>
      <c r="AA27" s="59"/>
      <c r="AB27" s="59"/>
      <c r="AC27" s="59">
        <v>3831</v>
      </c>
      <c r="AD27" s="59">
        <v>2641.1</v>
      </c>
      <c r="AE27" s="59">
        <v>4005.7</v>
      </c>
      <c r="AF27" s="59">
        <v>74.8</v>
      </c>
      <c r="AG27" s="59"/>
      <c r="AH27" s="59"/>
      <c r="AI27" s="59">
        <v>31</v>
      </c>
      <c r="AJ27" s="59">
        <v>31</v>
      </c>
      <c r="AK27" s="59"/>
      <c r="AL27" s="59"/>
      <c r="AM27" s="59">
        <v>71</v>
      </c>
      <c r="AN27" s="59"/>
      <c r="AO27" s="59"/>
      <c r="AP27" s="59"/>
      <c r="AQ27" s="59"/>
      <c r="AR27" s="59">
        <v>17</v>
      </c>
      <c r="AS27" s="59">
        <v>743.8</v>
      </c>
      <c r="AT27" s="59">
        <v>470.6</v>
      </c>
      <c r="AU27" s="59">
        <v>54</v>
      </c>
      <c r="AV27" s="59">
        <v>3087.2</v>
      </c>
      <c r="AW27" s="59">
        <v>2170.5</v>
      </c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61">
        <v>508</v>
      </c>
      <c r="BM27" s="61" t="s">
        <v>344</v>
      </c>
      <c r="BN27" s="62" t="s">
        <v>322</v>
      </c>
      <c r="BO27" s="62"/>
      <c r="BP27" s="63" t="s">
        <v>522</v>
      </c>
      <c r="BQ27" s="64" t="s">
        <v>323</v>
      </c>
      <c r="BR27" s="65">
        <v>28138294</v>
      </c>
      <c r="BS27" s="65"/>
      <c r="BT27" s="65"/>
      <c r="BU27" s="66">
        <f>BR27+BS27-BT27</f>
        <v>28138294</v>
      </c>
      <c r="BV27" s="67"/>
      <c r="BW27" s="67"/>
      <c r="BX27" s="67"/>
      <c r="BY27" s="65">
        <f>BU121+BW27-BX27</f>
        <v>0</v>
      </c>
      <c r="BZ27" s="67"/>
      <c r="CA27" s="67"/>
      <c r="CB27" s="65">
        <f>BY27+BZ27-CA27</f>
        <v>0</v>
      </c>
      <c r="CC27" s="65">
        <f>BL121</f>
        <v>0</v>
      </c>
      <c r="CD27" s="67"/>
      <c r="CE27" s="67"/>
      <c r="CF27" s="65">
        <f>CB27+CD27-CE27</f>
        <v>0</v>
      </c>
      <c r="CG27" s="65"/>
      <c r="CH27" s="65"/>
      <c r="CI27" s="67">
        <f>3048032-2</f>
        <v>3048030</v>
      </c>
      <c r="CJ27" s="67"/>
      <c r="CK27" s="67"/>
      <c r="CL27" s="20">
        <v>0.7</v>
      </c>
      <c r="CM27" s="65"/>
      <c r="CN27" s="65">
        <f>CI27+CJ27-CK27+CM27</f>
        <v>3048030</v>
      </c>
      <c r="CO27" s="68"/>
      <c r="CP27" s="69">
        <v>503</v>
      </c>
      <c r="CQ27" s="70" t="s">
        <v>345</v>
      </c>
      <c r="CR27" s="71" t="s">
        <v>346</v>
      </c>
      <c r="CS27" s="72">
        <v>388</v>
      </c>
      <c r="CT27" s="73" t="s">
        <v>324</v>
      </c>
      <c r="CU27" s="74">
        <v>74.8</v>
      </c>
      <c r="CV27" s="75">
        <v>31</v>
      </c>
      <c r="CW27" s="76">
        <f>BU27/N27</f>
        <v>6895.7956132826857</v>
      </c>
      <c r="CX27" s="77">
        <f>CU27*CW27</f>
        <v>515805.51187354489</v>
      </c>
      <c r="CY27" s="78" t="s">
        <v>391</v>
      </c>
      <c r="CZ27" s="79"/>
      <c r="DA27" s="80"/>
      <c r="DB27" s="20"/>
      <c r="DC27" s="81"/>
      <c r="DD27" s="82"/>
      <c r="DE27" s="53"/>
      <c r="DF27" s="53"/>
      <c r="DG27" s="53"/>
      <c r="DH27" s="53"/>
      <c r="DI27" s="53"/>
      <c r="DJ27" s="53"/>
      <c r="DK27" s="53"/>
      <c r="DL27" s="53"/>
      <c r="DM27" s="53"/>
      <c r="DN27" s="83">
        <v>31</v>
      </c>
      <c r="DO27" s="83">
        <v>31</v>
      </c>
      <c r="DP27" s="83">
        <v>272.8</v>
      </c>
      <c r="DQ27" s="83">
        <v>266.3</v>
      </c>
      <c r="DR27" s="55">
        <f t="shared" si="0"/>
        <v>627.29999999999995</v>
      </c>
      <c r="DS27" s="55">
        <f t="shared" si="1"/>
        <v>413.49999999999994</v>
      </c>
      <c r="DT27" s="84">
        <v>900.1</v>
      </c>
      <c r="DU27" s="21">
        <v>679.8</v>
      </c>
      <c r="DV27" s="55">
        <f t="shared" si="2"/>
        <v>2938883.1884435061</v>
      </c>
      <c r="DW27" s="8">
        <v>4216943.66</v>
      </c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</row>
    <row r="28" spans="1:200" s="12" customFormat="1" ht="63" customHeight="1" x14ac:dyDescent="0.25">
      <c r="A28" s="22">
        <v>24</v>
      </c>
      <c r="B28" s="22">
        <v>828</v>
      </c>
      <c r="C28" s="22">
        <v>720</v>
      </c>
      <c r="D28" s="22" t="s">
        <v>341</v>
      </c>
      <c r="E28" s="56" t="s">
        <v>183</v>
      </c>
      <c r="F28" s="57">
        <v>147</v>
      </c>
      <c r="G28" s="58" t="s">
        <v>343</v>
      </c>
      <c r="H28" s="59" t="s">
        <v>344</v>
      </c>
      <c r="I28" s="60" t="s">
        <v>267</v>
      </c>
      <c r="J28" s="59">
        <v>3</v>
      </c>
      <c r="K28" s="61">
        <v>545</v>
      </c>
      <c r="L28" s="61" t="s">
        <v>344</v>
      </c>
      <c r="M28" s="61"/>
      <c r="N28" s="59">
        <f>O28+P28</f>
        <v>2631.3</v>
      </c>
      <c r="O28" s="59">
        <f>AF28-AG28-AH28</f>
        <v>82.600000000000136</v>
      </c>
      <c r="P28" s="59">
        <v>2548.6999999999998</v>
      </c>
      <c r="Q28" s="59">
        <v>1965</v>
      </c>
      <c r="R28" s="59" t="s">
        <v>307</v>
      </c>
      <c r="S28" s="59">
        <v>1994</v>
      </c>
      <c r="T28" s="59">
        <v>5</v>
      </c>
      <c r="U28" s="59">
        <v>4</v>
      </c>
      <c r="V28" s="59">
        <v>16</v>
      </c>
      <c r="W28" s="59">
        <v>4354</v>
      </c>
      <c r="X28" s="59">
        <v>977</v>
      </c>
      <c r="Y28" s="59">
        <v>15605</v>
      </c>
      <c r="Z28" s="59"/>
      <c r="AA28" s="59">
        <v>3910.9</v>
      </c>
      <c r="AB28" s="59"/>
      <c r="AC28" s="59">
        <v>2548.6999999999998</v>
      </c>
      <c r="AD28" s="59">
        <v>1651.5</v>
      </c>
      <c r="AE28" s="59">
        <v>2548.6999999999998</v>
      </c>
      <c r="AF28" s="59">
        <v>1362.2</v>
      </c>
      <c r="AG28" s="59"/>
      <c r="AH28" s="59">
        <v>1279.5999999999999</v>
      </c>
      <c r="AI28" s="59">
        <v>638.29999999999995</v>
      </c>
      <c r="AJ28" s="59">
        <v>32</v>
      </c>
      <c r="AK28" s="59"/>
      <c r="AL28" s="59"/>
      <c r="AM28" s="59">
        <v>64</v>
      </c>
      <c r="AN28" s="59">
        <v>16</v>
      </c>
      <c r="AO28" s="59"/>
      <c r="AP28" s="59">
        <v>487.3</v>
      </c>
      <c r="AQ28" s="59">
        <v>288.3</v>
      </c>
      <c r="AR28" s="59">
        <v>48</v>
      </c>
      <c r="AS28" s="59">
        <v>2061.4</v>
      </c>
      <c r="AT28" s="59">
        <v>1363.2</v>
      </c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61">
        <v>545</v>
      </c>
      <c r="BM28" s="61" t="s">
        <v>344</v>
      </c>
      <c r="BN28" s="62" t="s">
        <v>268</v>
      </c>
      <c r="BO28" s="62"/>
      <c r="BP28" s="63" t="s">
        <v>523</v>
      </c>
      <c r="BQ28" s="64" t="s">
        <v>269</v>
      </c>
      <c r="BR28" s="65">
        <v>12733105</v>
      </c>
      <c r="BS28" s="65"/>
      <c r="BT28" s="65"/>
      <c r="BU28" s="66">
        <f>BR28+BS28-BT28</f>
        <v>12733105</v>
      </c>
      <c r="BV28" s="65"/>
      <c r="BW28" s="67"/>
      <c r="BX28" s="67"/>
      <c r="BY28" s="65">
        <f>BU132+BW28-BX28</f>
        <v>0</v>
      </c>
      <c r="BZ28" s="67"/>
      <c r="CA28" s="67"/>
      <c r="CB28" s="65">
        <f>BY28+BZ28-CA28</f>
        <v>0</v>
      </c>
      <c r="CC28" s="65">
        <f>BL132</f>
        <v>0</v>
      </c>
      <c r="CD28" s="67"/>
      <c r="CE28" s="67"/>
      <c r="CF28" s="65">
        <f>CB28+CD28-CE28</f>
        <v>0</v>
      </c>
      <c r="CG28" s="65"/>
      <c r="CH28" s="65"/>
      <c r="CI28" s="67">
        <v>1959428</v>
      </c>
      <c r="CJ28" s="67"/>
      <c r="CK28" s="67"/>
      <c r="CL28" s="20">
        <v>0.7</v>
      </c>
      <c r="CM28" s="65"/>
      <c r="CN28" s="65">
        <f>CI28+CJ28-CK28+CM28</f>
        <v>1959428</v>
      </c>
      <c r="CO28" s="68"/>
      <c r="CP28" s="69">
        <v>540</v>
      </c>
      <c r="CQ28" s="70" t="s">
        <v>345</v>
      </c>
      <c r="CR28" s="71" t="s">
        <v>346</v>
      </c>
      <c r="CS28" s="72">
        <v>409</v>
      </c>
      <c r="CT28" s="73" t="s">
        <v>270</v>
      </c>
      <c r="CU28" s="74">
        <v>73.599999999999994</v>
      </c>
      <c r="CV28" s="75"/>
      <c r="CW28" s="76">
        <f>BU28/N28</f>
        <v>4839.0928438414467</v>
      </c>
      <c r="CX28" s="77">
        <f>CU28*CW28</f>
        <v>356157.23330673046</v>
      </c>
      <c r="CY28" s="78" t="s">
        <v>430</v>
      </c>
      <c r="CZ28" s="79"/>
      <c r="DA28" s="80"/>
      <c r="DB28" s="20"/>
      <c r="DC28" s="81"/>
      <c r="DD28" s="82"/>
      <c r="DE28" s="53"/>
      <c r="DF28" s="53"/>
      <c r="DG28" s="53"/>
      <c r="DH28" s="53"/>
      <c r="DI28" s="53"/>
      <c r="DJ28" s="53"/>
      <c r="DK28" s="53"/>
      <c r="DL28" s="53"/>
      <c r="DM28" s="53"/>
      <c r="DN28" s="83">
        <v>15.2</v>
      </c>
      <c r="DO28" s="83">
        <v>0</v>
      </c>
      <c r="DP28" s="83">
        <v>45.2</v>
      </c>
      <c r="DQ28" s="83">
        <v>45.2</v>
      </c>
      <c r="DR28" s="55">
        <f t="shared" si="0"/>
        <v>1317.3</v>
      </c>
      <c r="DS28" s="55">
        <f t="shared" si="1"/>
        <v>601.4</v>
      </c>
      <c r="DT28" s="84">
        <v>1362.5</v>
      </c>
      <c r="DU28" s="21">
        <v>646.6</v>
      </c>
      <c r="DV28" s="55">
        <f t="shared" si="2"/>
        <v>4948854.4902605498</v>
      </c>
      <c r="DW28" s="8">
        <v>5118662.5999999996</v>
      </c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</row>
    <row r="29" spans="1:200" s="12" customFormat="1" ht="63" customHeight="1" x14ac:dyDescent="0.25">
      <c r="A29" s="22">
        <v>25</v>
      </c>
      <c r="B29" s="22">
        <v>912</v>
      </c>
      <c r="C29" s="22">
        <v>605</v>
      </c>
      <c r="D29" s="22" t="s">
        <v>341</v>
      </c>
      <c r="E29" s="56" t="s">
        <v>183</v>
      </c>
      <c r="F29" s="57">
        <v>231</v>
      </c>
      <c r="G29" s="58" t="s">
        <v>343</v>
      </c>
      <c r="H29" s="59" t="s">
        <v>344</v>
      </c>
      <c r="I29" s="60" t="s">
        <v>329</v>
      </c>
      <c r="J29" s="59">
        <v>9</v>
      </c>
      <c r="K29" s="61">
        <v>574</v>
      </c>
      <c r="L29" s="61" t="s">
        <v>344</v>
      </c>
      <c r="M29" s="61"/>
      <c r="N29" s="59">
        <f>O29+P29</f>
        <v>8096.0999999999995</v>
      </c>
      <c r="O29" s="59">
        <f>AF29-AG29-AH29</f>
        <v>197.7</v>
      </c>
      <c r="P29" s="59">
        <v>7898.4</v>
      </c>
      <c r="Q29" s="59">
        <v>1971</v>
      </c>
      <c r="R29" s="59" t="s">
        <v>312</v>
      </c>
      <c r="S29" s="59">
        <v>1988</v>
      </c>
      <c r="T29" s="59">
        <v>9</v>
      </c>
      <c r="U29" s="59">
        <v>4</v>
      </c>
      <c r="V29" s="59">
        <v>12</v>
      </c>
      <c r="W29" s="59">
        <v>4337</v>
      </c>
      <c r="X29" s="59">
        <v>1279</v>
      </c>
      <c r="Y29" s="59">
        <v>30592</v>
      </c>
      <c r="Z29" s="59">
        <v>7761.5</v>
      </c>
      <c r="AA29" s="59"/>
      <c r="AB29" s="59"/>
      <c r="AC29" s="59">
        <v>7563.8</v>
      </c>
      <c r="AD29" s="59">
        <v>5159.6000000000004</v>
      </c>
      <c r="AE29" s="59">
        <v>7898.4</v>
      </c>
      <c r="AF29" s="59">
        <v>197.7</v>
      </c>
      <c r="AG29" s="59"/>
      <c r="AH29" s="59"/>
      <c r="AI29" s="59">
        <v>34.4</v>
      </c>
      <c r="AJ29" s="59">
        <v>34.4</v>
      </c>
      <c r="AK29" s="59"/>
      <c r="AL29" s="59"/>
      <c r="AM29" s="59">
        <v>141</v>
      </c>
      <c r="AN29" s="59"/>
      <c r="AO29" s="59"/>
      <c r="AP29" s="59"/>
      <c r="AQ29" s="59"/>
      <c r="AR29" s="59">
        <v>62</v>
      </c>
      <c r="AS29" s="59">
        <v>2820.4</v>
      </c>
      <c r="AT29" s="59">
        <v>1749.8</v>
      </c>
      <c r="AU29" s="59">
        <v>79</v>
      </c>
      <c r="AV29" s="59">
        <v>4743.3999999999996</v>
      </c>
      <c r="AW29" s="59">
        <v>3419.2</v>
      </c>
      <c r="AX29" s="59"/>
      <c r="AY29" s="59"/>
      <c r="AZ29" s="59"/>
      <c r="BA29" s="59">
        <v>1</v>
      </c>
      <c r="BB29" s="59">
        <v>61</v>
      </c>
      <c r="BC29" s="59">
        <v>44.2</v>
      </c>
      <c r="BD29" s="59"/>
      <c r="BE29" s="59"/>
      <c r="BF29" s="59"/>
      <c r="BG29" s="59"/>
      <c r="BH29" s="59"/>
      <c r="BI29" s="59"/>
      <c r="BJ29" s="59"/>
      <c r="BK29" s="59"/>
      <c r="BL29" s="61">
        <v>574</v>
      </c>
      <c r="BM29" s="61" t="s">
        <v>344</v>
      </c>
      <c r="BN29" s="62" t="s">
        <v>330</v>
      </c>
      <c r="BO29" s="62"/>
      <c r="BP29" s="88" t="s">
        <v>524</v>
      </c>
      <c r="BQ29" s="73" t="s">
        <v>331</v>
      </c>
      <c r="BR29" s="65">
        <v>55393837</v>
      </c>
      <c r="BS29" s="65"/>
      <c r="BT29" s="65"/>
      <c r="BU29" s="66">
        <f>BR29+BS29-BT29</f>
        <v>55393837</v>
      </c>
      <c r="BV29" s="65"/>
      <c r="BW29" s="65"/>
      <c r="BX29" s="65"/>
      <c r="BY29" s="65">
        <f>BU140+BW29-BX29</f>
        <v>0</v>
      </c>
      <c r="BZ29" s="65"/>
      <c r="CA29" s="65"/>
      <c r="CB29" s="65">
        <f>BY29+BZ29-CA29</f>
        <v>0</v>
      </c>
      <c r="CC29" s="65">
        <f>BL140</f>
        <v>0</v>
      </c>
      <c r="CD29" s="65"/>
      <c r="CE29" s="65"/>
      <c r="CF29" s="65">
        <f>CB29+CD29-CE29</f>
        <v>0</v>
      </c>
      <c r="CG29" s="65"/>
      <c r="CH29" s="65"/>
      <c r="CI29" s="67">
        <v>6228521</v>
      </c>
      <c r="CJ29" s="65"/>
      <c r="CK29" s="65"/>
      <c r="CL29" s="20">
        <v>0.7</v>
      </c>
      <c r="CM29" s="65"/>
      <c r="CN29" s="65">
        <f>CI29+CJ29-CK29+CM29</f>
        <v>6228521</v>
      </c>
      <c r="CO29" s="68"/>
      <c r="CP29" s="69">
        <v>568</v>
      </c>
      <c r="CQ29" s="70" t="s">
        <v>345</v>
      </c>
      <c r="CR29" s="71" t="s">
        <v>346</v>
      </c>
      <c r="CS29" s="72">
        <v>431</v>
      </c>
      <c r="CT29" s="73" t="s">
        <v>331</v>
      </c>
      <c r="CU29" s="74">
        <v>197.7</v>
      </c>
      <c r="CV29" s="75">
        <v>34.4</v>
      </c>
      <c r="CW29" s="76">
        <f>BU29/N29</f>
        <v>6842.0396240165019</v>
      </c>
      <c r="CX29" s="77">
        <f>CU29*CW29</f>
        <v>1352671.2336680624</v>
      </c>
      <c r="CY29" s="78" t="s">
        <v>403</v>
      </c>
      <c r="CZ29" s="79"/>
      <c r="DA29" s="80"/>
      <c r="DB29" s="20"/>
      <c r="DC29" s="81"/>
      <c r="DD29" s="82"/>
      <c r="DE29" s="53"/>
      <c r="DF29" s="53"/>
      <c r="DG29" s="53"/>
      <c r="DH29" s="53"/>
      <c r="DI29" s="53"/>
      <c r="DJ29" s="53"/>
      <c r="DK29" s="53"/>
      <c r="DL29" s="53"/>
      <c r="DM29" s="53"/>
      <c r="DN29" s="83">
        <v>34.4</v>
      </c>
      <c r="DO29" s="83">
        <v>34.4</v>
      </c>
      <c r="DP29" s="83">
        <v>16.2</v>
      </c>
      <c r="DQ29" s="83">
        <v>16.2</v>
      </c>
      <c r="DR29" s="55">
        <f t="shared" si="0"/>
        <v>80.5</v>
      </c>
      <c r="DS29" s="55">
        <f t="shared" si="1"/>
        <v>19.7</v>
      </c>
      <c r="DT29" s="84">
        <v>96.7</v>
      </c>
      <c r="DU29" s="21">
        <v>35.9</v>
      </c>
      <c r="DV29" s="55">
        <f t="shared" si="2"/>
        <v>896713.95801447763</v>
      </c>
      <c r="DW29" s="8">
        <v>1077170.68</v>
      </c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</row>
    <row r="30" spans="1:200" s="12" customFormat="1" ht="63" customHeight="1" x14ac:dyDescent="0.25">
      <c r="A30" s="22">
        <v>26</v>
      </c>
      <c r="B30" s="22">
        <v>922</v>
      </c>
      <c r="C30" s="22">
        <v>51</v>
      </c>
      <c r="D30" s="22" t="s">
        <v>341</v>
      </c>
      <c r="E30" s="56" t="s">
        <v>183</v>
      </c>
      <c r="F30" s="57">
        <v>241</v>
      </c>
      <c r="G30" s="58" t="s">
        <v>343</v>
      </c>
      <c r="H30" s="59" t="s">
        <v>344</v>
      </c>
      <c r="I30" s="60" t="s">
        <v>275</v>
      </c>
      <c r="J30" s="59">
        <v>1</v>
      </c>
      <c r="K30" s="61">
        <v>592</v>
      </c>
      <c r="L30" s="61" t="s">
        <v>344</v>
      </c>
      <c r="M30" s="61"/>
      <c r="N30" s="59">
        <v>4528.2</v>
      </c>
      <c r="O30" s="59">
        <v>485</v>
      </c>
      <c r="P30" s="59">
        <v>4043.2</v>
      </c>
      <c r="Q30" s="59">
        <v>1980</v>
      </c>
      <c r="R30" s="59" t="s">
        <v>312</v>
      </c>
      <c r="S30" s="59">
        <v>1998</v>
      </c>
      <c r="T30" s="59">
        <v>9</v>
      </c>
      <c r="U30" s="59">
        <v>2</v>
      </c>
      <c r="V30" s="59">
        <v>11</v>
      </c>
      <c r="W30" s="59">
        <v>4244</v>
      </c>
      <c r="X30" s="59">
        <v>908</v>
      </c>
      <c r="Y30" s="59">
        <v>17214</v>
      </c>
      <c r="Z30" s="59">
        <v>4351</v>
      </c>
      <c r="AA30" s="59"/>
      <c r="AB30" s="59"/>
      <c r="AC30" s="59">
        <v>3866</v>
      </c>
      <c r="AD30" s="59">
        <v>2625.5</v>
      </c>
      <c r="AE30" s="59">
        <v>4043.2</v>
      </c>
      <c r="AF30" s="59">
        <v>485</v>
      </c>
      <c r="AG30" s="59"/>
      <c r="AH30" s="59"/>
      <c r="AI30" s="59">
        <v>45</v>
      </c>
      <c r="AJ30" s="59">
        <v>45</v>
      </c>
      <c r="AK30" s="59"/>
      <c r="AL30" s="59">
        <v>440</v>
      </c>
      <c r="AM30" s="85">
        <v>72</v>
      </c>
      <c r="AN30" s="85"/>
      <c r="AO30" s="85"/>
      <c r="AP30" s="85"/>
      <c r="AQ30" s="85"/>
      <c r="AR30" s="85">
        <v>18</v>
      </c>
      <c r="AS30" s="85">
        <v>783.8</v>
      </c>
      <c r="AT30" s="59">
        <v>492.1</v>
      </c>
      <c r="AU30" s="59">
        <v>54</v>
      </c>
      <c r="AV30" s="59">
        <v>3082.2</v>
      </c>
      <c r="AW30" s="59">
        <v>2133.4</v>
      </c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61">
        <v>592</v>
      </c>
      <c r="BM30" s="61" t="s">
        <v>344</v>
      </c>
      <c r="BN30" s="62" t="s">
        <v>276</v>
      </c>
      <c r="BO30" s="62"/>
      <c r="BP30" s="63" t="s">
        <v>457</v>
      </c>
      <c r="BQ30" s="64" t="s">
        <v>277</v>
      </c>
      <c r="BR30" s="65">
        <v>19883270</v>
      </c>
      <c r="BS30" s="65"/>
      <c r="BT30" s="65"/>
      <c r="BU30" s="66">
        <v>19883270</v>
      </c>
      <c r="BV30" s="65"/>
      <c r="BW30" s="65"/>
      <c r="BX30" s="65"/>
      <c r="BY30" s="65">
        <v>43923826</v>
      </c>
      <c r="BZ30" s="65"/>
      <c r="CA30" s="65"/>
      <c r="CB30" s="65">
        <v>43923826</v>
      </c>
      <c r="CC30" s="65">
        <v>58</v>
      </c>
      <c r="CD30" s="65"/>
      <c r="CE30" s="65"/>
      <c r="CF30" s="65">
        <v>43923826</v>
      </c>
      <c r="CG30" s="65"/>
      <c r="CH30" s="65"/>
      <c r="CI30" s="67">
        <v>2689544</v>
      </c>
      <c r="CJ30" s="65"/>
      <c r="CK30" s="65"/>
      <c r="CL30" s="20">
        <v>0.7</v>
      </c>
      <c r="CM30" s="65"/>
      <c r="CN30" s="65">
        <v>2689544</v>
      </c>
      <c r="CO30" s="68"/>
      <c r="CP30" s="69">
        <v>586</v>
      </c>
      <c r="CQ30" s="70" t="s">
        <v>345</v>
      </c>
      <c r="CR30" s="71" t="s">
        <v>346</v>
      </c>
      <c r="CS30" s="72">
        <v>447</v>
      </c>
      <c r="CT30" s="73" t="s">
        <v>277</v>
      </c>
      <c r="CU30" s="74">
        <v>493.1</v>
      </c>
      <c r="CV30" s="75">
        <v>45</v>
      </c>
      <c r="CW30" s="76">
        <v>4390.9875888874167</v>
      </c>
      <c r="CX30" s="77">
        <v>2165195.9800803852</v>
      </c>
      <c r="CY30" s="78" t="s">
        <v>386</v>
      </c>
      <c r="CZ30" s="79"/>
      <c r="DA30" s="80"/>
      <c r="DB30" s="20"/>
      <c r="DC30" s="81"/>
      <c r="DD30" s="82"/>
      <c r="DE30" s="53"/>
      <c r="DF30" s="53"/>
      <c r="DG30" s="53"/>
      <c r="DH30" s="53"/>
      <c r="DI30" s="53"/>
      <c r="DJ30" s="53"/>
      <c r="DK30" s="53"/>
      <c r="DL30" s="53"/>
      <c r="DM30" s="53"/>
      <c r="DN30" s="83">
        <v>45</v>
      </c>
      <c r="DO30" s="83">
        <v>45</v>
      </c>
      <c r="DP30" s="83">
        <v>3.7</v>
      </c>
      <c r="DQ30" s="83">
        <v>0</v>
      </c>
      <c r="DR30" s="55">
        <f t="shared" si="0"/>
        <v>13.5</v>
      </c>
      <c r="DS30" s="55">
        <f t="shared" si="1"/>
        <v>0</v>
      </c>
      <c r="DT30" s="84">
        <v>17.2</v>
      </c>
      <c r="DU30" s="21">
        <v>0</v>
      </c>
      <c r="DV30" s="55">
        <f t="shared" si="2"/>
        <v>141579.6488372093</v>
      </c>
      <c r="DW30" s="8">
        <v>180382.96</v>
      </c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</row>
    <row r="31" spans="1:200" s="12" customFormat="1" ht="63" customHeight="1" x14ac:dyDescent="0.25">
      <c r="A31" s="22">
        <v>27</v>
      </c>
      <c r="B31" s="22">
        <v>936</v>
      </c>
      <c r="C31" s="22">
        <v>52</v>
      </c>
      <c r="D31" s="22" t="s">
        <v>341</v>
      </c>
      <c r="E31" s="56" t="s">
        <v>183</v>
      </c>
      <c r="F31" s="57">
        <v>255</v>
      </c>
      <c r="G31" s="58" t="s">
        <v>343</v>
      </c>
      <c r="H31" s="59" t="s">
        <v>344</v>
      </c>
      <c r="I31" s="60" t="s">
        <v>278</v>
      </c>
      <c r="J31" s="59">
        <v>1</v>
      </c>
      <c r="K31" s="61">
        <v>594</v>
      </c>
      <c r="L31" s="61" t="s">
        <v>344</v>
      </c>
      <c r="M31" s="61"/>
      <c r="N31" s="59">
        <v>4404.7</v>
      </c>
      <c r="O31" s="59">
        <v>359.4</v>
      </c>
      <c r="P31" s="59">
        <v>4045.3</v>
      </c>
      <c r="Q31" s="59">
        <v>1981</v>
      </c>
      <c r="R31" s="59" t="s">
        <v>312</v>
      </c>
      <c r="S31" s="59">
        <v>2003</v>
      </c>
      <c r="T31" s="59">
        <v>9</v>
      </c>
      <c r="U31" s="59">
        <v>2</v>
      </c>
      <c r="V31" s="59">
        <v>16</v>
      </c>
      <c r="W31" s="59">
        <v>4001</v>
      </c>
      <c r="X31" s="59">
        <v>652</v>
      </c>
      <c r="Y31" s="59">
        <v>16927</v>
      </c>
      <c r="Z31" s="59">
        <v>4226.1000000000004</v>
      </c>
      <c r="AA31" s="89"/>
      <c r="AB31" s="59"/>
      <c r="AC31" s="59">
        <v>3866.7</v>
      </c>
      <c r="AD31" s="59">
        <v>2639.3</v>
      </c>
      <c r="AE31" s="59">
        <v>4045.3</v>
      </c>
      <c r="AF31" s="59">
        <v>359.4</v>
      </c>
      <c r="AG31" s="59"/>
      <c r="AH31" s="59"/>
      <c r="AI31" s="59">
        <v>44.7</v>
      </c>
      <c r="AJ31" s="59">
        <v>44.7</v>
      </c>
      <c r="AK31" s="59"/>
      <c r="AL31" s="59">
        <v>314.7</v>
      </c>
      <c r="AM31" s="85">
        <v>72</v>
      </c>
      <c r="AN31" s="85"/>
      <c r="AO31" s="85"/>
      <c r="AP31" s="85"/>
      <c r="AQ31" s="85"/>
      <c r="AR31" s="85">
        <v>18</v>
      </c>
      <c r="AS31" s="85">
        <v>776.8</v>
      </c>
      <c r="AT31" s="59">
        <v>496.6</v>
      </c>
      <c r="AU31" s="59">
        <v>54</v>
      </c>
      <c r="AV31" s="59">
        <v>3089.9</v>
      </c>
      <c r="AW31" s="59">
        <v>2142.6999999999998</v>
      </c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61">
        <v>594</v>
      </c>
      <c r="BM31" s="61" t="s">
        <v>344</v>
      </c>
      <c r="BN31" s="62" t="s">
        <v>279</v>
      </c>
      <c r="BO31" s="62"/>
      <c r="BP31" s="63" t="s">
        <v>458</v>
      </c>
      <c r="BQ31" s="64" t="s">
        <v>280</v>
      </c>
      <c r="BR31" s="65">
        <v>19786118</v>
      </c>
      <c r="BS31" s="65"/>
      <c r="BT31" s="65"/>
      <c r="BU31" s="66">
        <v>19786118</v>
      </c>
      <c r="BV31" s="65"/>
      <c r="BW31" s="65"/>
      <c r="BX31" s="65"/>
      <c r="BY31" s="65">
        <v>38633884</v>
      </c>
      <c r="BZ31" s="65"/>
      <c r="CA31" s="65"/>
      <c r="CB31" s="65">
        <v>38633884</v>
      </c>
      <c r="CC31" s="65">
        <v>59</v>
      </c>
      <c r="CD31" s="65"/>
      <c r="CE31" s="65"/>
      <c r="CF31" s="65">
        <v>38633884</v>
      </c>
      <c r="CG31" s="65"/>
      <c r="CH31" s="65"/>
      <c r="CI31" s="67">
        <v>1077262</v>
      </c>
      <c r="CJ31" s="65"/>
      <c r="CK31" s="65"/>
      <c r="CL31" s="20">
        <v>0.8</v>
      </c>
      <c r="CM31" s="65"/>
      <c r="CN31" s="65">
        <v>1077262</v>
      </c>
      <c r="CO31" s="68"/>
      <c r="CP31" s="69">
        <v>588</v>
      </c>
      <c r="CQ31" s="70" t="s">
        <v>345</v>
      </c>
      <c r="CR31" s="71" t="s">
        <v>346</v>
      </c>
      <c r="CS31" s="72">
        <v>449</v>
      </c>
      <c r="CT31" s="73" t="s">
        <v>280</v>
      </c>
      <c r="CU31" s="74">
        <v>377.8</v>
      </c>
      <c r="CV31" s="75">
        <v>44.7</v>
      </c>
      <c r="CW31" s="76">
        <v>4492.0466774127635</v>
      </c>
      <c r="CX31" s="77">
        <v>1697095.2347265421</v>
      </c>
      <c r="CY31" s="78" t="s">
        <v>386</v>
      </c>
      <c r="CZ31" s="79"/>
      <c r="DA31" s="80"/>
      <c r="DB31" s="20"/>
      <c r="DC31" s="81"/>
      <c r="DD31" s="82"/>
      <c r="DE31" s="53"/>
      <c r="DF31" s="53"/>
      <c r="DG31" s="53"/>
      <c r="DH31" s="53"/>
      <c r="DI31" s="53"/>
      <c r="DJ31" s="53"/>
      <c r="DK31" s="53"/>
      <c r="DL31" s="53"/>
      <c r="DM31" s="53"/>
      <c r="DN31" s="83">
        <v>44.7</v>
      </c>
      <c r="DO31" s="83">
        <v>44.7</v>
      </c>
      <c r="DP31" s="83">
        <v>14.5</v>
      </c>
      <c r="DQ31" s="83">
        <v>14.5</v>
      </c>
      <c r="DR31" s="55">
        <f t="shared" si="0"/>
        <v>649.5</v>
      </c>
      <c r="DS31" s="55">
        <f t="shared" si="1"/>
        <v>287.39999999999998</v>
      </c>
      <c r="DT31" s="84">
        <v>664</v>
      </c>
      <c r="DU31" s="21">
        <v>301.89999999999998</v>
      </c>
      <c r="DV31" s="55">
        <f t="shared" si="2"/>
        <v>6794428.7240737947</v>
      </c>
      <c r="DW31" s="8">
        <v>6946113.4299999997</v>
      </c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</row>
    <row r="32" spans="1:200" s="12" customFormat="1" ht="63" customHeight="1" x14ac:dyDescent="0.25">
      <c r="A32" s="22">
        <v>28</v>
      </c>
      <c r="B32" s="22">
        <v>991</v>
      </c>
      <c r="C32" s="22">
        <v>722</v>
      </c>
      <c r="D32" s="22" t="s">
        <v>341</v>
      </c>
      <c r="E32" s="56" t="s">
        <v>183</v>
      </c>
      <c r="F32" s="57">
        <v>310</v>
      </c>
      <c r="G32" s="58" t="s">
        <v>343</v>
      </c>
      <c r="H32" s="59" t="s">
        <v>344</v>
      </c>
      <c r="I32" s="60" t="s">
        <v>281</v>
      </c>
      <c r="J32" s="59">
        <v>10</v>
      </c>
      <c r="K32" s="61">
        <v>607</v>
      </c>
      <c r="L32" s="61" t="s">
        <v>344</v>
      </c>
      <c r="M32" s="61"/>
      <c r="N32" s="59">
        <v>3922.5</v>
      </c>
      <c r="O32" s="59">
        <v>55.2</v>
      </c>
      <c r="P32" s="59">
        <v>3867.3</v>
      </c>
      <c r="Q32" s="59">
        <v>1992</v>
      </c>
      <c r="R32" s="85" t="s">
        <v>312</v>
      </c>
      <c r="S32" s="85">
        <v>1999</v>
      </c>
      <c r="T32" s="59">
        <v>9</v>
      </c>
      <c r="U32" s="59">
        <v>2</v>
      </c>
      <c r="V32" s="59">
        <v>5</v>
      </c>
      <c r="W32" s="59">
        <v>1042</v>
      </c>
      <c r="X32" s="59">
        <v>659</v>
      </c>
      <c r="Y32" s="59">
        <v>16552</v>
      </c>
      <c r="Z32" s="59">
        <v>3697.1</v>
      </c>
      <c r="AA32" s="59"/>
      <c r="AB32" s="59"/>
      <c r="AC32" s="59">
        <v>3641.9</v>
      </c>
      <c r="AD32" s="59">
        <v>2039.6</v>
      </c>
      <c r="AE32" s="59">
        <v>3867.3</v>
      </c>
      <c r="AF32" s="59">
        <v>55.2</v>
      </c>
      <c r="AG32" s="85"/>
      <c r="AH32" s="85"/>
      <c r="AI32" s="59">
        <v>36.700000000000003</v>
      </c>
      <c r="AJ32" s="59">
        <v>36.700000000000003</v>
      </c>
      <c r="AK32" s="85">
        <v>18.5</v>
      </c>
      <c r="AL32" s="85"/>
      <c r="AM32" s="59">
        <v>71</v>
      </c>
      <c r="AN32" s="59">
        <v>17</v>
      </c>
      <c r="AO32" s="85"/>
      <c r="AP32" s="59">
        <v>592.4</v>
      </c>
      <c r="AQ32" s="59">
        <v>278.8</v>
      </c>
      <c r="AR32" s="59">
        <v>35</v>
      </c>
      <c r="AS32" s="59">
        <v>1758.2</v>
      </c>
      <c r="AT32" s="59">
        <v>971.1</v>
      </c>
      <c r="AU32" s="59">
        <v>19</v>
      </c>
      <c r="AV32" s="59">
        <v>1291.3</v>
      </c>
      <c r="AW32" s="59">
        <v>789.7</v>
      </c>
      <c r="AX32" s="59"/>
      <c r="AY32" s="59"/>
      <c r="AZ32" s="59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59"/>
      <c r="BL32" s="61">
        <v>607</v>
      </c>
      <c r="BM32" s="61" t="s">
        <v>344</v>
      </c>
      <c r="BN32" s="62" t="s">
        <v>282</v>
      </c>
      <c r="BO32" s="62"/>
      <c r="BP32" s="63" t="s">
        <v>459</v>
      </c>
      <c r="BQ32" s="64" t="s">
        <v>283</v>
      </c>
      <c r="BR32" s="65">
        <v>32977872</v>
      </c>
      <c r="BS32" s="67"/>
      <c r="BT32" s="67"/>
      <c r="BU32" s="66">
        <v>32977872</v>
      </c>
      <c r="BV32" s="65"/>
      <c r="BW32" s="65"/>
      <c r="BX32" s="65"/>
      <c r="BY32" s="65">
        <v>20685526</v>
      </c>
      <c r="BZ32" s="65"/>
      <c r="CA32" s="65"/>
      <c r="CB32" s="65">
        <v>20685526</v>
      </c>
      <c r="CC32" s="65">
        <v>738</v>
      </c>
      <c r="CD32" s="65"/>
      <c r="CE32" s="65"/>
      <c r="CF32" s="65">
        <v>20685526</v>
      </c>
      <c r="CG32" s="65"/>
      <c r="CH32" s="65"/>
      <c r="CI32" s="67">
        <v>2035744</v>
      </c>
      <c r="CJ32" s="65"/>
      <c r="CK32" s="65"/>
      <c r="CL32" s="20">
        <v>0.7</v>
      </c>
      <c r="CM32" s="65"/>
      <c r="CN32" s="65">
        <v>2035744</v>
      </c>
      <c r="CO32" s="68"/>
      <c r="CP32" s="69">
        <v>601</v>
      </c>
      <c r="CQ32" s="70" t="s">
        <v>345</v>
      </c>
      <c r="CR32" s="71" t="s">
        <v>346</v>
      </c>
      <c r="CS32" s="72">
        <v>457</v>
      </c>
      <c r="CT32" s="73" t="s">
        <v>283</v>
      </c>
      <c r="CU32" s="74">
        <v>558.4</v>
      </c>
      <c r="CV32" s="75">
        <v>36.700000000000003</v>
      </c>
      <c r="CW32" s="76">
        <v>8407.360611854685</v>
      </c>
      <c r="CX32" s="77">
        <v>4694670.1656596558</v>
      </c>
      <c r="CY32" s="78" t="s">
        <v>431</v>
      </c>
      <c r="CZ32" s="79"/>
      <c r="DA32" s="80"/>
      <c r="DB32" s="20"/>
      <c r="DC32" s="81"/>
      <c r="DD32" s="82"/>
      <c r="DE32" s="53"/>
      <c r="DF32" s="53"/>
      <c r="DG32" s="53"/>
      <c r="DH32" s="53"/>
      <c r="DI32" s="53"/>
      <c r="DJ32" s="53"/>
      <c r="DK32" s="53"/>
      <c r="DL32" s="53"/>
      <c r="DM32" s="53"/>
      <c r="DN32" s="83">
        <v>55.2</v>
      </c>
      <c r="DO32" s="83">
        <v>36.700000000000003</v>
      </c>
      <c r="DP32" s="83">
        <v>106.7</v>
      </c>
      <c r="DQ32" s="83">
        <v>0</v>
      </c>
      <c r="DR32" s="55">
        <f t="shared" si="0"/>
        <v>153.19999999999999</v>
      </c>
      <c r="DS32" s="55">
        <f t="shared" si="1"/>
        <v>0</v>
      </c>
      <c r="DT32" s="84">
        <v>259.89999999999998</v>
      </c>
      <c r="DU32" s="21">
        <v>0</v>
      </c>
      <c r="DV32" s="55">
        <f t="shared" si="2"/>
        <v>752423.27924586367</v>
      </c>
      <c r="DW32" s="8">
        <v>1276467.43</v>
      </c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</row>
    <row r="33" spans="1:200" s="12" customFormat="1" ht="63" customHeight="1" x14ac:dyDescent="0.25">
      <c r="A33" s="22">
        <v>29</v>
      </c>
      <c r="B33" s="22">
        <v>1008</v>
      </c>
      <c r="C33" s="22"/>
      <c r="D33" s="22" t="s">
        <v>341</v>
      </c>
      <c r="E33" s="56" t="s">
        <v>183</v>
      </c>
      <c r="F33" s="57">
        <v>327</v>
      </c>
      <c r="G33" s="58" t="s">
        <v>343</v>
      </c>
      <c r="H33" s="59"/>
      <c r="I33" s="60"/>
      <c r="J33" s="59"/>
      <c r="K33" s="61"/>
      <c r="L33" s="61"/>
      <c r="M33" s="61"/>
      <c r="N33" s="59"/>
      <c r="O33" s="59"/>
      <c r="P33" s="59"/>
      <c r="Q33" s="59"/>
      <c r="R33" s="85"/>
      <c r="S33" s="85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85"/>
      <c r="AH33" s="85"/>
      <c r="AI33" s="59"/>
      <c r="AJ33" s="59"/>
      <c r="AK33" s="85"/>
      <c r="AL33" s="85"/>
      <c r="AM33" s="59"/>
      <c r="AN33" s="59"/>
      <c r="AO33" s="85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59"/>
      <c r="BL33" s="61"/>
      <c r="BM33" s="61"/>
      <c r="BN33" s="62"/>
      <c r="BO33" s="62"/>
      <c r="BP33" s="63" t="s">
        <v>517</v>
      </c>
      <c r="BQ33" s="64"/>
      <c r="BR33" s="65"/>
      <c r="BS33" s="67"/>
      <c r="BT33" s="67"/>
      <c r="BU33" s="66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7"/>
      <c r="CJ33" s="65"/>
      <c r="CK33" s="65"/>
      <c r="CL33" s="20"/>
      <c r="CM33" s="65"/>
      <c r="CN33" s="65"/>
      <c r="CO33" s="68"/>
      <c r="CP33" s="69"/>
      <c r="CQ33" s="70"/>
      <c r="CR33" s="71"/>
      <c r="CS33" s="72"/>
      <c r="CT33" s="73"/>
      <c r="CU33" s="74"/>
      <c r="CV33" s="75"/>
      <c r="CW33" s="76"/>
      <c r="CX33" s="77"/>
      <c r="CY33" s="78"/>
      <c r="CZ33" s="79"/>
      <c r="DA33" s="80"/>
      <c r="DB33" s="20"/>
      <c r="DC33" s="81"/>
      <c r="DD33" s="82"/>
      <c r="DE33" s="53"/>
      <c r="DF33" s="53"/>
      <c r="DG33" s="53"/>
      <c r="DH33" s="53"/>
      <c r="DI33" s="53"/>
      <c r="DJ33" s="53"/>
      <c r="DK33" s="53"/>
      <c r="DL33" s="53"/>
      <c r="DM33" s="53"/>
      <c r="DN33" s="83"/>
      <c r="DO33" s="83"/>
      <c r="DP33" s="83">
        <v>15.2</v>
      </c>
      <c r="DQ33" s="83">
        <v>15.2</v>
      </c>
      <c r="DR33" s="55">
        <f t="shared" si="0"/>
        <v>755.9</v>
      </c>
      <c r="DS33" s="55">
        <f t="shared" si="1"/>
        <v>268.2</v>
      </c>
      <c r="DT33" s="84">
        <v>771.1</v>
      </c>
      <c r="DU33" s="21">
        <v>283.39999999999998</v>
      </c>
      <c r="DV33" s="55">
        <f t="shared" si="2"/>
        <v>4295542.0978187006</v>
      </c>
      <c r="DW33" s="8">
        <v>4381918.92</v>
      </c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</row>
    <row r="34" spans="1:200" s="12" customFormat="1" ht="63" customHeight="1" x14ac:dyDescent="0.25">
      <c r="A34" s="22">
        <v>30</v>
      </c>
      <c r="B34" s="22">
        <v>1042</v>
      </c>
      <c r="C34" s="22">
        <v>229</v>
      </c>
      <c r="D34" s="22" t="s">
        <v>341</v>
      </c>
      <c r="E34" s="56" t="s">
        <v>183</v>
      </c>
      <c r="F34" s="57">
        <v>361</v>
      </c>
      <c r="G34" s="58" t="s">
        <v>343</v>
      </c>
      <c r="H34" s="59" t="s">
        <v>344</v>
      </c>
      <c r="I34" s="60" t="s">
        <v>284</v>
      </c>
      <c r="J34" s="59">
        <v>6</v>
      </c>
      <c r="K34" s="61">
        <v>610</v>
      </c>
      <c r="L34" s="61" t="s">
        <v>344</v>
      </c>
      <c r="M34" s="61"/>
      <c r="N34" s="59">
        <v>5347.8</v>
      </c>
      <c r="O34" s="59">
        <v>173.1</v>
      </c>
      <c r="P34" s="59">
        <v>5174.7</v>
      </c>
      <c r="Q34" s="59">
        <v>1981</v>
      </c>
      <c r="R34" s="59" t="s">
        <v>312</v>
      </c>
      <c r="S34" s="59">
        <v>1989</v>
      </c>
      <c r="T34" s="59">
        <v>9</v>
      </c>
      <c r="U34" s="59">
        <v>3</v>
      </c>
      <c r="V34" s="59">
        <v>5</v>
      </c>
      <c r="W34" s="59">
        <v>3507</v>
      </c>
      <c r="X34" s="59">
        <v>919</v>
      </c>
      <c r="Y34" s="59">
        <v>21509</v>
      </c>
      <c r="Z34" s="59">
        <v>5308.6</v>
      </c>
      <c r="AA34" s="59"/>
      <c r="AB34" s="59"/>
      <c r="AC34" s="59">
        <v>5135.5</v>
      </c>
      <c r="AD34" s="59">
        <v>2980.6</v>
      </c>
      <c r="AE34" s="59">
        <v>5174.7</v>
      </c>
      <c r="AF34" s="59">
        <v>173.1</v>
      </c>
      <c r="AG34" s="59"/>
      <c r="AH34" s="59"/>
      <c r="AI34" s="59">
        <v>108.3</v>
      </c>
      <c r="AJ34" s="59">
        <v>108.3</v>
      </c>
      <c r="AK34" s="59">
        <v>64.8</v>
      </c>
      <c r="AL34" s="59"/>
      <c r="AM34" s="59">
        <v>106</v>
      </c>
      <c r="AN34" s="59">
        <v>25</v>
      </c>
      <c r="AO34" s="59"/>
      <c r="AP34" s="59">
        <v>820.9</v>
      </c>
      <c r="AQ34" s="59">
        <v>453.5</v>
      </c>
      <c r="AR34" s="59">
        <v>54</v>
      </c>
      <c r="AS34" s="59">
        <v>2608.6999999999998</v>
      </c>
      <c r="AT34" s="59">
        <v>1466.1</v>
      </c>
      <c r="AU34" s="59">
        <v>27</v>
      </c>
      <c r="AV34" s="59">
        <v>1705.9</v>
      </c>
      <c r="AW34" s="59">
        <v>1061</v>
      </c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61">
        <v>610</v>
      </c>
      <c r="BM34" s="61" t="s">
        <v>344</v>
      </c>
      <c r="BN34" s="62" t="s">
        <v>285</v>
      </c>
      <c r="BO34" s="62"/>
      <c r="BP34" s="63" t="s">
        <v>460</v>
      </c>
      <c r="BQ34" s="64" t="s">
        <v>286</v>
      </c>
      <c r="BR34" s="65">
        <v>66703355</v>
      </c>
      <c r="BS34" s="65"/>
      <c r="BT34" s="65"/>
      <c r="BU34" s="66">
        <v>66703355</v>
      </c>
      <c r="BV34" s="65"/>
      <c r="BW34" s="65"/>
      <c r="BX34" s="65"/>
      <c r="BY34" s="65">
        <v>17928519</v>
      </c>
      <c r="BZ34" s="65"/>
      <c r="CA34" s="65"/>
      <c r="CB34" s="65">
        <v>17928519</v>
      </c>
      <c r="CC34" s="65">
        <v>741</v>
      </c>
      <c r="CD34" s="65"/>
      <c r="CE34" s="65"/>
      <c r="CF34" s="65">
        <v>17928519</v>
      </c>
      <c r="CG34" s="65"/>
      <c r="CH34" s="65"/>
      <c r="CI34" s="67">
        <v>7381081</v>
      </c>
      <c r="CJ34" s="65"/>
      <c r="CK34" s="65"/>
      <c r="CL34" s="20">
        <v>0.7</v>
      </c>
      <c r="CM34" s="65"/>
      <c r="CN34" s="65">
        <v>7381081</v>
      </c>
      <c r="CO34" s="68"/>
      <c r="CP34" s="69">
        <v>604</v>
      </c>
      <c r="CQ34" s="70" t="s">
        <v>345</v>
      </c>
      <c r="CR34" s="71" t="s">
        <v>346</v>
      </c>
      <c r="CS34" s="72">
        <v>463</v>
      </c>
      <c r="CT34" s="73" t="s">
        <v>287</v>
      </c>
      <c r="CU34" s="74">
        <v>173.1</v>
      </c>
      <c r="CV34" s="75">
        <v>108.3</v>
      </c>
      <c r="CW34" s="76">
        <v>12473.045925427277</v>
      </c>
      <c r="CX34" s="77">
        <v>2159084.2496914617</v>
      </c>
      <c r="CY34" s="78" t="s">
        <v>383</v>
      </c>
      <c r="CZ34" s="79"/>
      <c r="DA34" s="80"/>
      <c r="DB34" s="20"/>
      <c r="DC34" s="81"/>
      <c r="DD34" s="82"/>
      <c r="DE34" s="53"/>
      <c r="DF34" s="53"/>
      <c r="DG34" s="53"/>
      <c r="DH34" s="53"/>
      <c r="DI34" s="53"/>
      <c r="DJ34" s="53"/>
      <c r="DK34" s="53"/>
      <c r="DL34" s="53"/>
      <c r="DM34" s="53"/>
      <c r="DN34" s="83">
        <v>119.9</v>
      </c>
      <c r="DO34" s="83">
        <v>108.3</v>
      </c>
      <c r="DP34" s="83">
        <v>120.2</v>
      </c>
      <c r="DQ34" s="83">
        <v>69.2</v>
      </c>
      <c r="DR34" s="55">
        <f t="shared" si="0"/>
        <v>660.09999999999991</v>
      </c>
      <c r="DS34" s="55">
        <f t="shared" si="1"/>
        <v>0</v>
      </c>
      <c r="DT34" s="84">
        <v>780.3</v>
      </c>
      <c r="DU34" s="21">
        <v>69.2</v>
      </c>
      <c r="DV34" s="55">
        <f t="shared" si="2"/>
        <v>6162863.9925951548</v>
      </c>
      <c r="DW34" s="8">
        <v>7285082.2199999997</v>
      </c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</row>
    <row r="35" spans="1:200" s="12" customFormat="1" ht="63" customHeight="1" x14ac:dyDescent="0.25">
      <c r="A35" s="22">
        <v>31</v>
      </c>
      <c r="B35" s="22">
        <v>1075</v>
      </c>
      <c r="C35" s="22">
        <v>41</v>
      </c>
      <c r="D35" s="22" t="s">
        <v>341</v>
      </c>
      <c r="E35" s="56" t="s">
        <v>183</v>
      </c>
      <c r="F35" s="57">
        <v>394</v>
      </c>
      <c r="G35" s="58" t="s">
        <v>343</v>
      </c>
      <c r="H35" s="59" t="s">
        <v>344</v>
      </c>
      <c r="I35" s="60" t="s">
        <v>288</v>
      </c>
      <c r="J35" s="59">
        <v>6</v>
      </c>
      <c r="K35" s="61">
        <v>611</v>
      </c>
      <c r="L35" s="61" t="s">
        <v>344</v>
      </c>
      <c r="M35" s="61"/>
      <c r="N35" s="59">
        <v>3517.9</v>
      </c>
      <c r="O35" s="59">
        <v>101.9</v>
      </c>
      <c r="P35" s="59">
        <v>3416</v>
      </c>
      <c r="Q35" s="59">
        <v>1980</v>
      </c>
      <c r="R35" s="59" t="s">
        <v>312</v>
      </c>
      <c r="S35" s="59">
        <v>1989</v>
      </c>
      <c r="T35" s="59">
        <v>9</v>
      </c>
      <c r="U35" s="59">
        <v>2</v>
      </c>
      <c r="V35" s="59">
        <v>3</v>
      </c>
      <c r="W35" s="59">
        <v>1808</v>
      </c>
      <c r="X35" s="59">
        <v>584</v>
      </c>
      <c r="Y35" s="59">
        <v>14839</v>
      </c>
      <c r="Z35" s="59">
        <v>3497</v>
      </c>
      <c r="AA35" s="59"/>
      <c r="AB35" s="59"/>
      <c r="AC35" s="59">
        <v>3395.1</v>
      </c>
      <c r="AD35" s="59">
        <v>1962.2</v>
      </c>
      <c r="AE35" s="59">
        <v>3416</v>
      </c>
      <c r="AF35" s="59">
        <v>101.9</v>
      </c>
      <c r="AG35" s="59"/>
      <c r="AH35" s="59"/>
      <c r="AI35" s="59">
        <v>69.2</v>
      </c>
      <c r="AJ35" s="59">
        <v>69.2</v>
      </c>
      <c r="AK35" s="59"/>
      <c r="AL35" s="59"/>
      <c r="AM35" s="59">
        <v>71</v>
      </c>
      <c r="AN35" s="59">
        <v>17</v>
      </c>
      <c r="AO35" s="59"/>
      <c r="AP35" s="59">
        <v>554.29999999999995</v>
      </c>
      <c r="AQ35" s="59">
        <v>304.3</v>
      </c>
      <c r="AR35" s="59">
        <v>36</v>
      </c>
      <c r="AS35" s="59">
        <v>1714.5</v>
      </c>
      <c r="AT35" s="59">
        <v>959.1</v>
      </c>
      <c r="AU35" s="59">
        <v>18</v>
      </c>
      <c r="AV35" s="59">
        <v>1126.3</v>
      </c>
      <c r="AW35" s="59">
        <v>698.8</v>
      </c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61">
        <v>611</v>
      </c>
      <c r="BM35" s="61" t="s">
        <v>344</v>
      </c>
      <c r="BN35" s="62" t="s">
        <v>289</v>
      </c>
      <c r="BO35" s="62"/>
      <c r="BP35" s="63" t="s">
        <v>461</v>
      </c>
      <c r="BQ35" s="64" t="s">
        <v>290</v>
      </c>
      <c r="BR35" s="65">
        <v>51784590</v>
      </c>
      <c r="BS35" s="65"/>
      <c r="BT35" s="65"/>
      <c r="BU35" s="66">
        <v>51784590</v>
      </c>
      <c r="BV35" s="65"/>
      <c r="BW35" s="65"/>
      <c r="BX35" s="65"/>
      <c r="BY35" s="65">
        <v>18084038</v>
      </c>
      <c r="BZ35" s="65"/>
      <c r="CA35" s="65"/>
      <c r="CB35" s="65">
        <v>18084038</v>
      </c>
      <c r="CC35" s="65">
        <v>742</v>
      </c>
      <c r="CD35" s="65"/>
      <c r="CE35" s="65"/>
      <c r="CF35" s="65">
        <v>18084038</v>
      </c>
      <c r="CG35" s="65"/>
      <c r="CH35" s="65"/>
      <c r="CI35" s="67">
        <v>21898527</v>
      </c>
      <c r="CJ35" s="65"/>
      <c r="CK35" s="65"/>
      <c r="CL35" s="20">
        <v>0.7</v>
      </c>
      <c r="CM35" s="65"/>
      <c r="CN35" s="65">
        <v>21898527</v>
      </c>
      <c r="CO35" s="68"/>
      <c r="CP35" s="69">
        <v>605</v>
      </c>
      <c r="CQ35" s="70" t="s">
        <v>345</v>
      </c>
      <c r="CR35" s="71" t="s">
        <v>346</v>
      </c>
      <c r="CS35" s="72">
        <v>464</v>
      </c>
      <c r="CT35" s="73" t="s">
        <v>291</v>
      </c>
      <c r="CU35" s="74">
        <v>101.9</v>
      </c>
      <c r="CV35" s="75">
        <v>69.2</v>
      </c>
      <c r="CW35" s="76">
        <v>14720.313255066943</v>
      </c>
      <c r="CX35" s="77">
        <v>1499999.9206913216</v>
      </c>
      <c r="CY35" s="78" t="s">
        <v>383</v>
      </c>
      <c r="CZ35" s="79"/>
      <c r="DA35" s="80"/>
      <c r="DB35" s="20"/>
      <c r="DC35" s="81"/>
      <c r="DD35" s="82"/>
      <c r="DE35" s="53"/>
      <c r="DF35" s="53"/>
      <c r="DG35" s="53"/>
      <c r="DH35" s="53"/>
      <c r="DI35" s="53"/>
      <c r="DJ35" s="53"/>
      <c r="DK35" s="53"/>
      <c r="DL35" s="53"/>
      <c r="DM35" s="53"/>
      <c r="DN35" s="83">
        <v>69.2</v>
      </c>
      <c r="DO35" s="83">
        <v>69.2</v>
      </c>
      <c r="DP35" s="83">
        <v>43.1</v>
      </c>
      <c r="DQ35" s="83">
        <v>43.1</v>
      </c>
      <c r="DR35" s="55">
        <f t="shared" si="0"/>
        <v>398.5</v>
      </c>
      <c r="DS35" s="55">
        <f t="shared" si="1"/>
        <v>283</v>
      </c>
      <c r="DT35" s="84">
        <v>441.6</v>
      </c>
      <c r="DU35" s="21">
        <v>326.10000000000002</v>
      </c>
      <c r="DV35" s="55">
        <f t="shared" si="2"/>
        <v>1562795.4827672101</v>
      </c>
      <c r="DW35" s="8">
        <v>1731820.54</v>
      </c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</row>
    <row r="36" spans="1:200" s="12" customFormat="1" ht="63" customHeight="1" x14ac:dyDescent="0.25">
      <c r="A36" s="22">
        <v>32</v>
      </c>
      <c r="B36" s="22">
        <v>1153</v>
      </c>
      <c r="C36" s="22">
        <v>254</v>
      </c>
      <c r="D36" s="22" t="s">
        <v>341</v>
      </c>
      <c r="E36" s="56" t="s">
        <v>183</v>
      </c>
      <c r="F36" s="57">
        <v>472</v>
      </c>
      <c r="G36" s="58" t="s">
        <v>343</v>
      </c>
      <c r="H36" s="59" t="s">
        <v>344</v>
      </c>
      <c r="I36" s="60" t="s">
        <v>292</v>
      </c>
      <c r="J36" s="59">
        <v>10</v>
      </c>
      <c r="K36" s="61">
        <v>614</v>
      </c>
      <c r="L36" s="61" t="s">
        <v>344</v>
      </c>
      <c r="M36" s="61"/>
      <c r="N36" s="59">
        <v>5120.1000000000004</v>
      </c>
      <c r="O36" s="59">
        <v>330.6</v>
      </c>
      <c r="P36" s="59">
        <v>4789.5</v>
      </c>
      <c r="Q36" s="59">
        <v>1958</v>
      </c>
      <c r="R36" s="59" t="s">
        <v>307</v>
      </c>
      <c r="S36" s="59">
        <v>1990</v>
      </c>
      <c r="T36" s="59">
        <v>5</v>
      </c>
      <c r="U36" s="59">
        <v>5</v>
      </c>
      <c r="V36" s="59">
        <v>23</v>
      </c>
      <c r="W36" s="59">
        <v>3479</v>
      </c>
      <c r="X36" s="59">
        <v>1551</v>
      </c>
      <c r="Y36" s="59">
        <v>23945</v>
      </c>
      <c r="Z36" s="59"/>
      <c r="AA36" s="59">
        <v>5120.1000000000004</v>
      </c>
      <c r="AB36" s="59"/>
      <c r="AC36" s="59">
        <v>4789.5</v>
      </c>
      <c r="AD36" s="59">
        <v>3204.3</v>
      </c>
      <c r="AE36" s="59">
        <v>4789.5</v>
      </c>
      <c r="AF36" s="59">
        <v>330.6</v>
      </c>
      <c r="AG36" s="59"/>
      <c r="AH36" s="59"/>
      <c r="AI36" s="59">
        <v>151.9</v>
      </c>
      <c r="AJ36" s="59">
        <v>55.9</v>
      </c>
      <c r="AK36" s="59">
        <v>7.8</v>
      </c>
      <c r="AL36" s="59"/>
      <c r="AM36" s="59">
        <v>72</v>
      </c>
      <c r="AN36" s="59"/>
      <c r="AO36" s="59"/>
      <c r="AP36" s="59"/>
      <c r="AQ36" s="59"/>
      <c r="AR36" s="59">
        <v>32</v>
      </c>
      <c r="AS36" s="59">
        <v>1705.5</v>
      </c>
      <c r="AT36" s="59">
        <v>1064.0999999999999</v>
      </c>
      <c r="AU36" s="59">
        <v>30</v>
      </c>
      <c r="AV36" s="59">
        <v>2193.1</v>
      </c>
      <c r="AW36" s="59">
        <v>1500.1</v>
      </c>
      <c r="AX36" s="59">
        <v>10</v>
      </c>
      <c r="AY36" s="59">
        <v>890.9</v>
      </c>
      <c r="AZ36" s="59">
        <v>640.1</v>
      </c>
      <c r="BA36" s="59">
        <v>17</v>
      </c>
      <c r="BB36" s="59">
        <v>1339.3</v>
      </c>
      <c r="BC36" s="59">
        <v>916.4</v>
      </c>
      <c r="BD36" s="59"/>
      <c r="BE36" s="59"/>
      <c r="BF36" s="59"/>
      <c r="BG36" s="59"/>
      <c r="BH36" s="59"/>
      <c r="BI36" s="59"/>
      <c r="BJ36" s="59"/>
      <c r="BK36" s="59"/>
      <c r="BL36" s="61">
        <v>614</v>
      </c>
      <c r="BM36" s="61" t="s">
        <v>344</v>
      </c>
      <c r="BN36" s="62" t="s">
        <v>293</v>
      </c>
      <c r="BO36" s="62"/>
      <c r="BP36" s="63" t="s">
        <v>462</v>
      </c>
      <c r="BQ36" s="64" t="s">
        <v>294</v>
      </c>
      <c r="BR36" s="65">
        <v>22614099</v>
      </c>
      <c r="BS36" s="65"/>
      <c r="BT36" s="65"/>
      <c r="BU36" s="66">
        <v>22614099</v>
      </c>
      <c r="BV36" s="65"/>
      <c r="BW36" s="65"/>
      <c r="BX36" s="65"/>
      <c r="BY36" s="65">
        <v>13726277</v>
      </c>
      <c r="BZ36" s="65"/>
      <c r="CA36" s="65"/>
      <c r="CB36" s="65">
        <v>13726277</v>
      </c>
      <c r="CC36" s="65">
        <v>745</v>
      </c>
      <c r="CD36" s="65"/>
      <c r="CE36" s="65"/>
      <c r="CF36" s="65">
        <v>13726277</v>
      </c>
      <c r="CG36" s="65"/>
      <c r="CH36" s="65"/>
      <c r="CI36" s="67">
        <v>4624204</v>
      </c>
      <c r="CJ36" s="65"/>
      <c r="CK36" s="65"/>
      <c r="CL36" s="20">
        <v>0.7</v>
      </c>
      <c r="CM36" s="65"/>
      <c r="CN36" s="65">
        <v>4624204</v>
      </c>
      <c r="CO36" s="68"/>
      <c r="CP36" s="69">
        <v>608</v>
      </c>
      <c r="CQ36" s="70" t="s">
        <v>345</v>
      </c>
      <c r="CR36" s="71" t="s">
        <v>346</v>
      </c>
      <c r="CS36" s="72">
        <v>467</v>
      </c>
      <c r="CT36" s="73" t="s">
        <v>295</v>
      </c>
      <c r="CU36" s="74">
        <v>358.6</v>
      </c>
      <c r="CV36" s="75">
        <v>151.9</v>
      </c>
      <c r="CW36" s="76">
        <v>4416.729946680729</v>
      </c>
      <c r="CX36" s="77">
        <v>1583839.3588797096</v>
      </c>
      <c r="CY36" s="78" t="s">
        <v>392</v>
      </c>
      <c r="CZ36" s="79"/>
      <c r="DA36" s="80"/>
      <c r="DB36" s="20"/>
      <c r="DC36" s="81"/>
      <c r="DD36" s="82"/>
      <c r="DE36" s="53"/>
      <c r="DF36" s="53"/>
      <c r="DG36" s="53"/>
      <c r="DH36" s="53"/>
      <c r="DI36" s="53"/>
      <c r="DJ36" s="53"/>
      <c r="DK36" s="53"/>
      <c r="DL36" s="53"/>
      <c r="DM36" s="53"/>
      <c r="DN36" s="83">
        <v>63.7</v>
      </c>
      <c r="DO36" s="83">
        <v>55.9</v>
      </c>
      <c r="DP36" s="83">
        <v>394.9</v>
      </c>
      <c r="DQ36" s="83">
        <v>0</v>
      </c>
      <c r="DR36" s="55">
        <f t="shared" si="0"/>
        <v>867.30000000000007</v>
      </c>
      <c r="DS36" s="55">
        <f t="shared" si="1"/>
        <v>0</v>
      </c>
      <c r="DT36" s="84">
        <v>1262.2</v>
      </c>
      <c r="DU36" s="21">
        <v>0</v>
      </c>
      <c r="DV36" s="55">
        <f t="shared" si="2"/>
        <v>3518342.3641388058</v>
      </c>
      <c r="DW36" s="8">
        <v>5120317.92</v>
      </c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</row>
    <row r="37" spans="1:200" s="12" customFormat="1" ht="63" customHeight="1" x14ac:dyDescent="0.25">
      <c r="A37" s="22">
        <v>33</v>
      </c>
      <c r="B37" s="22">
        <v>1202</v>
      </c>
      <c r="C37" s="22">
        <v>728</v>
      </c>
      <c r="D37" s="22" t="s">
        <v>341</v>
      </c>
      <c r="E37" s="56" t="s">
        <v>183</v>
      </c>
      <c r="F37" s="57">
        <v>521</v>
      </c>
      <c r="G37" s="58" t="s">
        <v>343</v>
      </c>
      <c r="H37" s="59" t="s">
        <v>344</v>
      </c>
      <c r="I37" s="60" t="s">
        <v>296</v>
      </c>
      <c r="J37" s="59">
        <v>10</v>
      </c>
      <c r="K37" s="61">
        <v>618</v>
      </c>
      <c r="L37" s="61" t="s">
        <v>344</v>
      </c>
      <c r="M37" s="61"/>
      <c r="N37" s="59">
        <v>2015.1999999999998</v>
      </c>
      <c r="O37" s="59">
        <v>574.1</v>
      </c>
      <c r="P37" s="59">
        <v>1441.1</v>
      </c>
      <c r="Q37" s="59">
        <v>1948</v>
      </c>
      <c r="R37" s="85" t="s">
        <v>307</v>
      </c>
      <c r="S37" s="85">
        <v>1999</v>
      </c>
      <c r="T37" s="59">
        <v>4</v>
      </c>
      <c r="U37" s="59">
        <v>2</v>
      </c>
      <c r="V37" s="59">
        <v>20</v>
      </c>
      <c r="W37" s="59">
        <v>2771</v>
      </c>
      <c r="X37" s="59">
        <v>1040</v>
      </c>
      <c r="Y37" s="59">
        <v>13332</v>
      </c>
      <c r="Z37" s="59"/>
      <c r="AA37" s="59">
        <v>2015.2</v>
      </c>
      <c r="AB37" s="59"/>
      <c r="AC37" s="59">
        <v>1441.1</v>
      </c>
      <c r="AD37" s="59">
        <v>943.5</v>
      </c>
      <c r="AE37" s="59">
        <v>1441.1</v>
      </c>
      <c r="AF37" s="59">
        <v>574.1</v>
      </c>
      <c r="AG37" s="85"/>
      <c r="AH37" s="85"/>
      <c r="AI37" s="59">
        <v>185.7</v>
      </c>
      <c r="AJ37" s="59">
        <v>13.7</v>
      </c>
      <c r="AK37" s="85"/>
      <c r="AL37" s="85"/>
      <c r="AM37" s="59">
        <v>24</v>
      </c>
      <c r="AN37" s="59"/>
      <c r="AO37" s="85"/>
      <c r="AP37" s="59"/>
      <c r="AQ37" s="59"/>
      <c r="AR37" s="59">
        <v>15</v>
      </c>
      <c r="AS37" s="59">
        <v>822.6</v>
      </c>
      <c r="AT37" s="59">
        <v>517.4</v>
      </c>
      <c r="AU37" s="59">
        <v>9</v>
      </c>
      <c r="AV37" s="59">
        <v>618.5</v>
      </c>
      <c r="AW37" s="59">
        <v>426.1</v>
      </c>
      <c r="AX37" s="59"/>
      <c r="AY37" s="59"/>
      <c r="AZ37" s="59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59"/>
      <c r="BL37" s="61">
        <v>618</v>
      </c>
      <c r="BM37" s="61" t="s">
        <v>344</v>
      </c>
      <c r="BN37" s="62" t="s">
        <v>297</v>
      </c>
      <c r="BO37" s="62"/>
      <c r="BP37" s="63" t="s">
        <v>463</v>
      </c>
      <c r="BQ37" s="64" t="s">
        <v>298</v>
      </c>
      <c r="BR37" s="65">
        <v>7213161</v>
      </c>
      <c r="BS37" s="65"/>
      <c r="BT37" s="65"/>
      <c r="BU37" s="66">
        <v>7213161</v>
      </c>
      <c r="BV37" s="65"/>
      <c r="BW37" s="65"/>
      <c r="BX37" s="65"/>
      <c r="BY37" s="65">
        <v>26673626</v>
      </c>
      <c r="BZ37" s="65"/>
      <c r="CA37" s="65"/>
      <c r="CB37" s="65">
        <v>26673626</v>
      </c>
      <c r="CC37" s="65">
        <v>749</v>
      </c>
      <c r="CD37" s="65"/>
      <c r="CE37" s="65"/>
      <c r="CF37" s="65">
        <v>26673626</v>
      </c>
      <c r="CG37" s="65"/>
      <c r="CH37" s="65"/>
      <c r="CI37" s="67">
        <v>4643229</v>
      </c>
      <c r="CJ37" s="65"/>
      <c r="CK37" s="65"/>
      <c r="CL37" s="20">
        <v>0.7</v>
      </c>
      <c r="CM37" s="65"/>
      <c r="CN37" s="65">
        <v>4643229</v>
      </c>
      <c r="CO37" s="68"/>
      <c r="CP37" s="69">
        <v>612</v>
      </c>
      <c r="CQ37" s="70" t="s">
        <v>345</v>
      </c>
      <c r="CR37" s="71" t="s">
        <v>346</v>
      </c>
      <c r="CS37" s="72">
        <v>471</v>
      </c>
      <c r="CT37" s="73" t="s">
        <v>298</v>
      </c>
      <c r="CU37" s="74">
        <v>881.3</v>
      </c>
      <c r="CV37" s="75">
        <v>185.7</v>
      </c>
      <c r="CW37" s="76">
        <v>3579.3772330289803</v>
      </c>
      <c r="CX37" s="77">
        <v>3154505.1554684401</v>
      </c>
      <c r="CY37" s="78" t="s">
        <v>431</v>
      </c>
      <c r="CZ37" s="79"/>
      <c r="DA37" s="80"/>
      <c r="DB37" s="20"/>
      <c r="DC37" s="81"/>
      <c r="DD37" s="82"/>
      <c r="DE37" s="53"/>
      <c r="DF37" s="53"/>
      <c r="DG37" s="53"/>
      <c r="DH37" s="53"/>
      <c r="DI37" s="53"/>
      <c r="DJ37" s="53"/>
      <c r="DK37" s="53"/>
      <c r="DL37" s="53"/>
      <c r="DM37" s="53"/>
      <c r="DN37" s="83">
        <v>100</v>
      </c>
      <c r="DO37" s="83">
        <v>100</v>
      </c>
      <c r="DP37" s="83">
        <v>46.6</v>
      </c>
      <c r="DQ37" s="83">
        <v>46.6</v>
      </c>
      <c r="DR37" s="55">
        <f t="shared" ref="DR37:DR68" si="8">DT37-DP37</f>
        <v>226.79999999999998</v>
      </c>
      <c r="DS37" s="55">
        <f t="shared" ref="DS37:DS68" si="9">DU37-DQ37</f>
        <v>0</v>
      </c>
      <c r="DT37" s="84">
        <v>273.39999999999998</v>
      </c>
      <c r="DU37" s="21">
        <v>46.6</v>
      </c>
      <c r="DV37" s="55">
        <f t="shared" ref="DV37:DV68" si="10">DR37*DW37/DT37</f>
        <v>2562841.3438771032</v>
      </c>
      <c r="DW37" s="8">
        <v>3089421.62</v>
      </c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</row>
    <row r="38" spans="1:200" s="12" customFormat="1" ht="63" customHeight="1" x14ac:dyDescent="0.25">
      <c r="A38" s="22">
        <v>34</v>
      </c>
      <c r="B38" s="22">
        <v>1217</v>
      </c>
      <c r="C38" s="22">
        <v>226</v>
      </c>
      <c r="D38" s="22" t="s">
        <v>341</v>
      </c>
      <c r="E38" s="56" t="s">
        <v>183</v>
      </c>
      <c r="F38" s="57">
        <v>536</v>
      </c>
      <c r="G38" s="58" t="s">
        <v>343</v>
      </c>
      <c r="H38" s="59" t="s">
        <v>344</v>
      </c>
      <c r="I38" s="60" t="s">
        <v>299</v>
      </c>
      <c r="J38" s="59">
        <v>2</v>
      </c>
      <c r="K38" s="61">
        <v>632</v>
      </c>
      <c r="L38" s="61" t="s">
        <v>344</v>
      </c>
      <c r="M38" s="61"/>
      <c r="N38" s="59">
        <v>2495.6</v>
      </c>
      <c r="O38" s="59">
        <v>87</v>
      </c>
      <c r="P38" s="59">
        <v>2408.6</v>
      </c>
      <c r="Q38" s="59">
        <v>1962</v>
      </c>
      <c r="R38" s="59" t="s">
        <v>307</v>
      </c>
      <c r="S38" s="59">
        <v>1990</v>
      </c>
      <c r="T38" s="59">
        <v>5</v>
      </c>
      <c r="U38" s="59">
        <v>3</v>
      </c>
      <c r="V38" s="59">
        <v>22</v>
      </c>
      <c r="W38" s="59">
        <v>5020</v>
      </c>
      <c r="X38" s="59">
        <v>692</v>
      </c>
      <c r="Y38" s="59">
        <v>9400</v>
      </c>
      <c r="Z38" s="59"/>
      <c r="AA38" s="59">
        <v>2495.6</v>
      </c>
      <c r="AB38" s="59"/>
      <c r="AC38" s="59">
        <v>2408.6</v>
      </c>
      <c r="AD38" s="59">
        <v>1566.4</v>
      </c>
      <c r="AE38" s="59">
        <v>2408.6</v>
      </c>
      <c r="AF38" s="59">
        <v>87</v>
      </c>
      <c r="AG38" s="59"/>
      <c r="AH38" s="59"/>
      <c r="AI38" s="59">
        <v>14</v>
      </c>
      <c r="AJ38" s="59">
        <v>14</v>
      </c>
      <c r="AK38" s="59"/>
      <c r="AL38" s="59"/>
      <c r="AM38" s="59">
        <v>58</v>
      </c>
      <c r="AN38" s="59">
        <v>9</v>
      </c>
      <c r="AO38" s="59"/>
      <c r="AP38" s="59">
        <v>271.10000000000002</v>
      </c>
      <c r="AQ38" s="59">
        <v>165.8</v>
      </c>
      <c r="AR38" s="59">
        <v>44</v>
      </c>
      <c r="AS38" s="59">
        <v>1871.5</v>
      </c>
      <c r="AT38" s="59">
        <v>1223.2</v>
      </c>
      <c r="AU38" s="59">
        <v>5</v>
      </c>
      <c r="AV38" s="59">
        <v>266</v>
      </c>
      <c r="AW38" s="59">
        <v>177.4</v>
      </c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61">
        <v>632</v>
      </c>
      <c r="BM38" s="61" t="s">
        <v>344</v>
      </c>
      <c r="BN38" s="62" t="s">
        <v>300</v>
      </c>
      <c r="BO38" s="62"/>
      <c r="BP38" s="63" t="s">
        <v>464</v>
      </c>
      <c r="BQ38" s="64" t="s">
        <v>301</v>
      </c>
      <c r="BR38" s="65">
        <v>11572433</v>
      </c>
      <c r="BS38" s="65"/>
      <c r="BT38" s="65"/>
      <c r="BU38" s="66">
        <v>11572433</v>
      </c>
      <c r="BV38" s="65"/>
      <c r="BW38" s="67"/>
      <c r="BX38" s="67"/>
      <c r="BY38" s="65">
        <v>29602498</v>
      </c>
      <c r="BZ38" s="67"/>
      <c r="CA38" s="67"/>
      <c r="CB38" s="65">
        <v>29602498</v>
      </c>
      <c r="CC38" s="65">
        <v>769</v>
      </c>
      <c r="CD38" s="67"/>
      <c r="CE38" s="67"/>
      <c r="CF38" s="65">
        <v>29602498</v>
      </c>
      <c r="CG38" s="65"/>
      <c r="CH38" s="65"/>
      <c r="CI38" s="67">
        <v>4140891</v>
      </c>
      <c r="CJ38" s="67"/>
      <c r="CK38" s="67"/>
      <c r="CL38" s="20">
        <v>0.7</v>
      </c>
      <c r="CM38" s="65"/>
      <c r="CN38" s="65">
        <v>4140891</v>
      </c>
      <c r="CO38" s="68"/>
      <c r="CP38" s="69">
        <v>626</v>
      </c>
      <c r="CQ38" s="70" t="s">
        <v>345</v>
      </c>
      <c r="CR38" s="71" t="s">
        <v>346</v>
      </c>
      <c r="CS38" s="72">
        <v>482</v>
      </c>
      <c r="CT38" s="73" t="s">
        <v>302</v>
      </c>
      <c r="CU38" s="74">
        <v>128</v>
      </c>
      <c r="CV38" s="75">
        <v>14</v>
      </c>
      <c r="CW38" s="76">
        <v>4637.1345568200031</v>
      </c>
      <c r="CX38" s="77">
        <v>593553.2232729604</v>
      </c>
      <c r="CY38" s="78" t="s">
        <v>384</v>
      </c>
      <c r="CZ38" s="79"/>
      <c r="DA38" s="80"/>
      <c r="DB38" s="20"/>
      <c r="DC38" s="81"/>
      <c r="DD38" s="82"/>
      <c r="DE38" s="53"/>
      <c r="DF38" s="53"/>
      <c r="DG38" s="53"/>
      <c r="DH38" s="53"/>
      <c r="DI38" s="53"/>
      <c r="DJ38" s="53"/>
      <c r="DK38" s="53"/>
      <c r="DL38" s="53"/>
      <c r="DM38" s="53"/>
      <c r="DN38" s="83">
        <v>14</v>
      </c>
      <c r="DO38" s="83">
        <v>14</v>
      </c>
      <c r="DP38" s="83">
        <v>46</v>
      </c>
      <c r="DQ38" s="83">
        <v>46</v>
      </c>
      <c r="DR38" s="55">
        <f t="shared" si="8"/>
        <v>638.20000000000005</v>
      </c>
      <c r="DS38" s="55">
        <f t="shared" si="9"/>
        <v>30.200000000000003</v>
      </c>
      <c r="DT38" s="84">
        <v>684.2</v>
      </c>
      <c r="DU38" s="21">
        <v>76.2</v>
      </c>
      <c r="DV38" s="55">
        <f t="shared" si="10"/>
        <v>4335037.4692429118</v>
      </c>
      <c r="DW38" s="8">
        <v>4647497.08</v>
      </c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</row>
    <row r="39" spans="1:200" s="14" customFormat="1" ht="63" customHeight="1" x14ac:dyDescent="0.25">
      <c r="A39" s="22">
        <v>35</v>
      </c>
      <c r="B39" s="22">
        <v>1218</v>
      </c>
      <c r="C39" s="22"/>
      <c r="D39" s="22" t="s">
        <v>341</v>
      </c>
      <c r="E39" s="56" t="s">
        <v>183</v>
      </c>
      <c r="F39" s="57">
        <v>537</v>
      </c>
      <c r="G39" s="58" t="s">
        <v>343</v>
      </c>
      <c r="H39" s="59" t="s">
        <v>344</v>
      </c>
      <c r="I39" s="60" t="s">
        <v>303</v>
      </c>
      <c r="J39" s="59">
        <v>10</v>
      </c>
      <c r="K39" s="61">
        <v>699</v>
      </c>
      <c r="L39" s="61" t="s">
        <v>344</v>
      </c>
      <c r="M39" s="61"/>
      <c r="N39" s="59">
        <v>3517.1</v>
      </c>
      <c r="O39" s="59">
        <v>100.5</v>
      </c>
      <c r="P39" s="59">
        <v>3416.6</v>
      </c>
      <c r="Q39" s="59">
        <v>1989</v>
      </c>
      <c r="R39" s="59" t="s">
        <v>312</v>
      </c>
      <c r="S39" s="86">
        <v>1990</v>
      </c>
      <c r="T39" s="59">
        <v>9</v>
      </c>
      <c r="U39" s="59">
        <v>2</v>
      </c>
      <c r="V39" s="59" t="s">
        <v>257</v>
      </c>
      <c r="W39" s="59" t="s">
        <v>249</v>
      </c>
      <c r="X39" s="59">
        <v>574</v>
      </c>
      <c r="Y39" s="59">
        <v>14495</v>
      </c>
      <c r="Z39" s="59">
        <v>3473.9</v>
      </c>
      <c r="AA39" s="59"/>
      <c r="AB39" s="59"/>
      <c r="AC39" s="59">
        <v>3373.4</v>
      </c>
      <c r="AD39" s="59">
        <v>1959.5</v>
      </c>
      <c r="AE39" s="59">
        <v>3416.6</v>
      </c>
      <c r="AF39" s="59">
        <v>100.5</v>
      </c>
      <c r="AG39" s="59"/>
      <c r="AH39" s="59"/>
      <c r="AI39" s="59">
        <v>67.8</v>
      </c>
      <c r="AJ39" s="59">
        <v>67.8</v>
      </c>
      <c r="AK39" s="89"/>
      <c r="AL39" s="59"/>
      <c r="AM39" s="59">
        <v>71</v>
      </c>
      <c r="AN39" s="59">
        <v>18</v>
      </c>
      <c r="AO39" s="59"/>
      <c r="AP39" s="59">
        <v>580.70000000000005</v>
      </c>
      <c r="AQ39" s="59">
        <v>236.7</v>
      </c>
      <c r="AR39" s="59">
        <v>35</v>
      </c>
      <c r="AS39" s="59">
        <v>1662.1</v>
      </c>
      <c r="AT39" s="59">
        <v>936.1</v>
      </c>
      <c r="AU39" s="59">
        <v>17</v>
      </c>
      <c r="AV39" s="59">
        <v>1052.5</v>
      </c>
      <c r="AW39" s="59">
        <v>647</v>
      </c>
      <c r="AX39" s="59">
        <v>1</v>
      </c>
      <c r="AY39" s="59">
        <v>78.099999999999994</v>
      </c>
      <c r="AZ39" s="59">
        <v>49.7</v>
      </c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61">
        <v>699</v>
      </c>
      <c r="BM39" s="61" t="s">
        <v>344</v>
      </c>
      <c r="BN39" s="62" t="s">
        <v>304</v>
      </c>
      <c r="BO39" s="62"/>
      <c r="BP39" s="63" t="s">
        <v>465</v>
      </c>
      <c r="BQ39" s="64" t="s">
        <v>305</v>
      </c>
      <c r="BR39" s="65">
        <v>42273726</v>
      </c>
      <c r="BS39" s="65"/>
      <c r="BT39" s="65"/>
      <c r="BU39" s="66">
        <v>42273726</v>
      </c>
      <c r="BV39" s="67"/>
      <c r="BW39" s="65"/>
      <c r="BX39" s="65"/>
      <c r="BY39" s="65">
        <v>15079350</v>
      </c>
      <c r="BZ39" s="65"/>
      <c r="CA39" s="65"/>
      <c r="CB39" s="65">
        <v>15079350</v>
      </c>
      <c r="CC39" s="65">
        <v>14</v>
      </c>
      <c r="CD39" s="65"/>
      <c r="CE39" s="65"/>
      <c r="CF39" s="65">
        <v>15079350</v>
      </c>
      <c r="CG39" s="65"/>
      <c r="CH39" s="65"/>
      <c r="CI39" s="67">
        <v>3552581</v>
      </c>
      <c r="CJ39" s="65"/>
      <c r="CK39" s="65">
        <v>80725</v>
      </c>
      <c r="CL39" s="20">
        <v>0.7</v>
      </c>
      <c r="CM39" s="65"/>
      <c r="CN39" s="65">
        <v>3471856</v>
      </c>
      <c r="CO39" s="68"/>
      <c r="CP39" s="69">
        <v>693</v>
      </c>
      <c r="CQ39" s="70" t="s">
        <v>345</v>
      </c>
      <c r="CR39" s="71" t="s">
        <v>346</v>
      </c>
      <c r="CS39" s="72">
        <v>547</v>
      </c>
      <c r="CT39" s="73" t="s">
        <v>306</v>
      </c>
      <c r="CU39" s="74">
        <v>100.5</v>
      </c>
      <c r="CV39" s="75">
        <v>67.8</v>
      </c>
      <c r="CW39" s="76">
        <v>12019.483665519889</v>
      </c>
      <c r="CX39" s="77">
        <v>1207958.1083847489</v>
      </c>
      <c r="CY39" s="78"/>
      <c r="CZ39" s="79"/>
      <c r="DA39" s="80"/>
      <c r="DB39" s="20"/>
      <c r="DC39" s="81"/>
      <c r="DD39" s="82"/>
      <c r="DE39" s="53"/>
      <c r="DF39" s="53"/>
      <c r="DG39" s="53"/>
      <c r="DH39" s="53"/>
      <c r="DI39" s="53"/>
      <c r="DJ39" s="53"/>
      <c r="DK39" s="53"/>
      <c r="DL39" s="53"/>
      <c r="DM39" s="53"/>
      <c r="DN39" s="83">
        <v>74.8</v>
      </c>
      <c r="DO39" s="90">
        <v>67.8</v>
      </c>
      <c r="DP39" s="90">
        <v>142</v>
      </c>
      <c r="DQ39" s="90">
        <v>142</v>
      </c>
      <c r="DR39" s="55">
        <f t="shared" si="8"/>
        <v>153.39999999999998</v>
      </c>
      <c r="DS39" s="55">
        <f t="shared" si="9"/>
        <v>0</v>
      </c>
      <c r="DT39" s="84">
        <v>295.39999999999998</v>
      </c>
      <c r="DU39" s="21">
        <v>142</v>
      </c>
      <c r="DV39" s="55">
        <f t="shared" si="10"/>
        <v>1499236.179383886</v>
      </c>
      <c r="DW39" s="8">
        <v>2887055.85</v>
      </c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</row>
    <row r="40" spans="1:200" s="14" customFormat="1" ht="63" customHeight="1" x14ac:dyDescent="0.25">
      <c r="A40" s="22">
        <v>36</v>
      </c>
      <c r="B40" s="22">
        <v>1224</v>
      </c>
      <c r="C40" s="22">
        <v>241</v>
      </c>
      <c r="D40" s="22" t="s">
        <v>341</v>
      </c>
      <c r="E40" s="56" t="s">
        <v>183</v>
      </c>
      <c r="F40" s="57">
        <v>543</v>
      </c>
      <c r="G40" s="58" t="s">
        <v>343</v>
      </c>
      <c r="H40" s="59" t="s">
        <v>344</v>
      </c>
      <c r="I40" s="60" t="s">
        <v>171</v>
      </c>
      <c r="J40" s="59">
        <v>4</v>
      </c>
      <c r="K40" s="61">
        <v>746</v>
      </c>
      <c r="L40" s="61" t="s">
        <v>344</v>
      </c>
      <c r="M40" s="61"/>
      <c r="N40" s="59">
        <v>3214.2</v>
      </c>
      <c r="O40" s="59">
        <v>452.7</v>
      </c>
      <c r="P40" s="59">
        <v>2761.5</v>
      </c>
      <c r="Q40" s="59">
        <v>1970</v>
      </c>
      <c r="R40" s="59" t="s">
        <v>347</v>
      </c>
      <c r="S40" s="59">
        <v>1993</v>
      </c>
      <c r="T40" s="59">
        <v>5</v>
      </c>
      <c r="U40" s="59">
        <v>4</v>
      </c>
      <c r="V40" s="59">
        <v>15</v>
      </c>
      <c r="W40" s="59">
        <v>3470</v>
      </c>
      <c r="X40" s="59">
        <v>725</v>
      </c>
      <c r="Y40" s="59">
        <v>11612</v>
      </c>
      <c r="Z40" s="59">
        <v>3289.8</v>
      </c>
      <c r="AA40" s="59"/>
      <c r="AB40" s="59"/>
      <c r="AC40" s="59">
        <v>2718.3</v>
      </c>
      <c r="AD40" s="59">
        <v>1840.3</v>
      </c>
      <c r="AE40" s="59">
        <v>2761.5</v>
      </c>
      <c r="AF40" s="59">
        <v>571.5</v>
      </c>
      <c r="AG40" s="59">
        <v>118.8</v>
      </c>
      <c r="AH40" s="59"/>
      <c r="AI40" s="59"/>
      <c r="AJ40" s="59">
        <v>30.9</v>
      </c>
      <c r="AK40" s="59"/>
      <c r="AL40" s="59">
        <v>571.5</v>
      </c>
      <c r="AM40" s="59">
        <v>60</v>
      </c>
      <c r="AN40" s="59">
        <v>10</v>
      </c>
      <c r="AO40" s="59"/>
      <c r="AP40" s="59">
        <v>302.3</v>
      </c>
      <c r="AQ40" s="59">
        <v>172.8</v>
      </c>
      <c r="AR40" s="59">
        <v>40</v>
      </c>
      <c r="AS40" s="59">
        <v>1800.8</v>
      </c>
      <c r="AT40" s="59">
        <v>1218.2</v>
      </c>
      <c r="AU40" s="59">
        <v>10</v>
      </c>
      <c r="AV40" s="59">
        <v>615.20000000000005</v>
      </c>
      <c r="AW40" s="59">
        <v>449.3</v>
      </c>
      <c r="AX40" s="59"/>
      <c r="AY40" s="59"/>
      <c r="AZ40" s="59"/>
      <c r="BA40" s="59">
        <v>3</v>
      </c>
      <c r="BB40" s="59">
        <v>184.6</v>
      </c>
      <c r="BC40" s="59">
        <v>134.80000000000001</v>
      </c>
      <c r="BD40" s="59"/>
      <c r="BE40" s="59"/>
      <c r="BF40" s="59"/>
      <c r="BG40" s="59"/>
      <c r="BH40" s="59"/>
      <c r="BI40" s="59"/>
      <c r="BJ40" s="59"/>
      <c r="BK40" s="59"/>
      <c r="BL40" s="61">
        <v>746</v>
      </c>
      <c r="BM40" s="61" t="s">
        <v>344</v>
      </c>
      <c r="BN40" s="62" t="s">
        <v>172</v>
      </c>
      <c r="BO40" s="62"/>
      <c r="BP40" s="63" t="s">
        <v>466</v>
      </c>
      <c r="BQ40" s="64" t="s">
        <v>173</v>
      </c>
      <c r="BR40" s="65">
        <v>20020283</v>
      </c>
      <c r="BS40" s="65"/>
      <c r="BT40" s="65"/>
      <c r="BU40" s="66">
        <v>20020283</v>
      </c>
      <c r="BV40" s="67"/>
      <c r="BW40" s="65"/>
      <c r="BX40" s="65"/>
      <c r="BY40" s="65">
        <v>34068034</v>
      </c>
      <c r="BZ40" s="65"/>
      <c r="CA40" s="65"/>
      <c r="CB40" s="65">
        <v>34068034</v>
      </c>
      <c r="CC40" s="65">
        <v>69</v>
      </c>
      <c r="CD40" s="65"/>
      <c r="CE40" s="65"/>
      <c r="CF40" s="65">
        <v>34068034</v>
      </c>
      <c r="CG40" s="65"/>
      <c r="CH40" s="65"/>
      <c r="CI40" s="67">
        <v>128</v>
      </c>
      <c r="CJ40" s="65"/>
      <c r="CK40" s="65"/>
      <c r="CL40" s="20">
        <v>0.7</v>
      </c>
      <c r="CM40" s="65"/>
      <c r="CN40" s="65">
        <v>128</v>
      </c>
      <c r="CO40" s="68"/>
      <c r="CP40" s="69">
        <v>739</v>
      </c>
      <c r="CQ40" s="70" t="s">
        <v>345</v>
      </c>
      <c r="CR40" s="71" t="s">
        <v>346</v>
      </c>
      <c r="CS40" s="72">
        <v>591</v>
      </c>
      <c r="CT40" s="73" t="s">
        <v>174</v>
      </c>
      <c r="CU40" s="74">
        <v>571.5</v>
      </c>
      <c r="CV40" s="75"/>
      <c r="CW40" s="76">
        <v>6228.6985875178898</v>
      </c>
      <c r="CX40" s="77">
        <v>3559701.2427664739</v>
      </c>
      <c r="CY40" s="78" t="s">
        <v>404</v>
      </c>
      <c r="CZ40" s="79"/>
      <c r="DA40" s="80"/>
      <c r="DB40" s="20"/>
      <c r="DC40" s="81"/>
      <c r="DD40" s="82"/>
      <c r="DE40" s="53"/>
      <c r="DF40" s="53"/>
      <c r="DG40" s="53"/>
      <c r="DH40" s="53"/>
      <c r="DI40" s="53"/>
      <c r="DJ40" s="53"/>
      <c r="DK40" s="53"/>
      <c r="DL40" s="53"/>
      <c r="DM40" s="53"/>
      <c r="DN40" s="83">
        <v>30.9</v>
      </c>
      <c r="DO40" s="90">
        <v>0</v>
      </c>
      <c r="DP40" s="90">
        <v>117.5</v>
      </c>
      <c r="DQ40" s="90">
        <v>117.5</v>
      </c>
      <c r="DR40" s="55">
        <f t="shared" si="8"/>
        <v>274.8</v>
      </c>
      <c r="DS40" s="55">
        <f t="shared" si="9"/>
        <v>0</v>
      </c>
      <c r="DT40" s="84">
        <v>392.3</v>
      </c>
      <c r="DU40" s="21">
        <v>117.5</v>
      </c>
      <c r="DV40" s="55">
        <f t="shared" si="10"/>
        <v>1622327.6887280142</v>
      </c>
      <c r="DW40" s="8">
        <v>2316008.56</v>
      </c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</row>
    <row r="41" spans="1:200" s="14" customFormat="1" ht="63" customHeight="1" x14ac:dyDescent="0.25">
      <c r="A41" s="22">
        <v>37</v>
      </c>
      <c r="B41" s="22">
        <v>1240</v>
      </c>
      <c r="C41" s="22">
        <v>729</v>
      </c>
      <c r="D41" s="22" t="s">
        <v>341</v>
      </c>
      <c r="E41" s="56" t="s">
        <v>183</v>
      </c>
      <c r="F41" s="57">
        <v>559</v>
      </c>
      <c r="G41" s="58" t="s">
        <v>343</v>
      </c>
      <c r="H41" s="59" t="s">
        <v>344</v>
      </c>
      <c r="I41" s="60" t="s">
        <v>175</v>
      </c>
      <c r="J41" s="59">
        <v>7</v>
      </c>
      <c r="K41" s="61">
        <v>756</v>
      </c>
      <c r="L41" s="61" t="s">
        <v>344</v>
      </c>
      <c r="M41" s="61"/>
      <c r="N41" s="59">
        <v>5811.0999999999995</v>
      </c>
      <c r="O41" s="59">
        <v>187.4</v>
      </c>
      <c r="P41" s="59">
        <v>5623.7</v>
      </c>
      <c r="Q41" s="59">
        <v>1967</v>
      </c>
      <c r="R41" s="59" t="s">
        <v>312</v>
      </c>
      <c r="S41" s="59">
        <v>1990</v>
      </c>
      <c r="T41" s="59">
        <v>5</v>
      </c>
      <c r="U41" s="59">
        <v>8</v>
      </c>
      <c r="V41" s="59">
        <v>19</v>
      </c>
      <c r="W41" s="59">
        <v>8294</v>
      </c>
      <c r="X41" s="59">
        <v>1543</v>
      </c>
      <c r="Y41" s="59">
        <v>20289</v>
      </c>
      <c r="Z41" s="59">
        <v>5811.1</v>
      </c>
      <c r="AA41" s="59"/>
      <c r="AB41" s="59"/>
      <c r="AC41" s="59">
        <v>5623.7</v>
      </c>
      <c r="AD41" s="59">
        <v>3881.3</v>
      </c>
      <c r="AE41" s="59">
        <v>5623.7</v>
      </c>
      <c r="AF41" s="59">
        <v>187.4</v>
      </c>
      <c r="AG41" s="59"/>
      <c r="AH41" s="59"/>
      <c r="AI41" s="59">
        <v>17.399999999999999</v>
      </c>
      <c r="AJ41" s="59">
        <v>17.399999999999999</v>
      </c>
      <c r="AK41" s="59"/>
      <c r="AL41" s="59"/>
      <c r="AM41" s="59">
        <v>116</v>
      </c>
      <c r="AN41" s="59">
        <v>19</v>
      </c>
      <c r="AO41" s="59"/>
      <c r="AP41" s="59">
        <v>580</v>
      </c>
      <c r="AQ41" s="59">
        <v>330.6</v>
      </c>
      <c r="AR41" s="59">
        <v>49</v>
      </c>
      <c r="AS41" s="59">
        <v>2202.5</v>
      </c>
      <c r="AT41" s="59">
        <v>1502.6</v>
      </c>
      <c r="AU41" s="59">
        <v>39</v>
      </c>
      <c r="AV41" s="59">
        <v>2288.6999999999998</v>
      </c>
      <c r="AW41" s="59">
        <v>1642.9</v>
      </c>
      <c r="AX41" s="59">
        <v>9</v>
      </c>
      <c r="AY41" s="59">
        <v>552.5</v>
      </c>
      <c r="AZ41" s="59">
        <v>405.2</v>
      </c>
      <c r="BA41" s="59">
        <v>6</v>
      </c>
      <c r="BB41" s="59">
        <v>370.2</v>
      </c>
      <c r="BC41" s="59">
        <v>271.2</v>
      </c>
      <c r="BD41" s="59"/>
      <c r="BE41" s="59"/>
      <c r="BF41" s="59"/>
      <c r="BG41" s="59"/>
      <c r="BH41" s="59"/>
      <c r="BI41" s="59"/>
      <c r="BJ41" s="59"/>
      <c r="BK41" s="59"/>
      <c r="BL41" s="61">
        <v>756</v>
      </c>
      <c r="BM41" s="61" t="s">
        <v>344</v>
      </c>
      <c r="BN41" s="62" t="s">
        <v>176</v>
      </c>
      <c r="BO41" s="62"/>
      <c r="BP41" s="63" t="s">
        <v>467</v>
      </c>
      <c r="BQ41" s="64" t="s">
        <v>177</v>
      </c>
      <c r="BR41" s="65">
        <v>23573561</v>
      </c>
      <c r="BS41" s="65"/>
      <c r="BT41" s="65"/>
      <c r="BU41" s="66">
        <v>23573561</v>
      </c>
      <c r="BV41" s="67"/>
      <c r="BW41" s="65"/>
      <c r="BX41" s="65"/>
      <c r="BY41" s="65">
        <v>165478</v>
      </c>
      <c r="BZ41" s="65"/>
      <c r="CA41" s="65"/>
      <c r="CB41" s="65">
        <v>165478</v>
      </c>
      <c r="CC41" s="65">
        <v>86</v>
      </c>
      <c r="CD41" s="65"/>
      <c r="CE41" s="65"/>
      <c r="CF41" s="65">
        <v>165478</v>
      </c>
      <c r="CG41" s="65"/>
      <c r="CH41" s="65"/>
      <c r="CI41" s="67">
        <v>5038095</v>
      </c>
      <c r="CJ41" s="65"/>
      <c r="CK41" s="65"/>
      <c r="CL41" s="20">
        <v>0.7</v>
      </c>
      <c r="CM41" s="65"/>
      <c r="CN41" s="65">
        <v>5038095</v>
      </c>
      <c r="CO41" s="68"/>
      <c r="CP41" s="69">
        <v>749</v>
      </c>
      <c r="CQ41" s="70" t="s">
        <v>345</v>
      </c>
      <c r="CR41" s="71" t="s">
        <v>346</v>
      </c>
      <c r="CS41" s="72">
        <v>601</v>
      </c>
      <c r="CT41" s="73" t="s">
        <v>178</v>
      </c>
      <c r="CU41" s="74">
        <v>187.4</v>
      </c>
      <c r="CV41" s="75">
        <v>17.399999999999999</v>
      </c>
      <c r="CW41" s="76">
        <v>4056.6434926261813</v>
      </c>
      <c r="CX41" s="77">
        <v>760214.99051814643</v>
      </c>
      <c r="CY41" s="78" t="s">
        <v>410</v>
      </c>
      <c r="CZ41" s="79"/>
      <c r="DA41" s="80"/>
      <c r="DB41" s="20"/>
      <c r="DC41" s="81"/>
      <c r="DD41" s="82"/>
      <c r="DE41" s="53"/>
      <c r="DF41" s="53"/>
      <c r="DG41" s="53"/>
      <c r="DH41" s="53"/>
      <c r="DI41" s="53"/>
      <c r="DJ41" s="53"/>
      <c r="DK41" s="53"/>
      <c r="DL41" s="53"/>
      <c r="DM41" s="53"/>
      <c r="DN41" s="83">
        <v>17.399999999999999</v>
      </c>
      <c r="DO41" s="90">
        <v>17.399999999999999</v>
      </c>
      <c r="DP41" s="90">
        <v>72.400000000000006</v>
      </c>
      <c r="DQ41" s="90">
        <v>72.400000000000006</v>
      </c>
      <c r="DR41" s="55">
        <f t="shared" si="8"/>
        <v>946.2</v>
      </c>
      <c r="DS41" s="55">
        <f t="shared" si="9"/>
        <v>858</v>
      </c>
      <c r="DT41" s="84">
        <v>1018.6</v>
      </c>
      <c r="DU41" s="21">
        <v>930.4</v>
      </c>
      <c r="DV41" s="55">
        <f t="shared" si="10"/>
        <v>3141996.9770822697</v>
      </c>
      <c r="DW41" s="8">
        <v>3382411.88</v>
      </c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</row>
    <row r="42" spans="1:200" s="14" customFormat="1" ht="63" customHeight="1" x14ac:dyDescent="0.25">
      <c r="A42" s="22">
        <v>38</v>
      </c>
      <c r="B42" s="22">
        <v>1297</v>
      </c>
      <c r="C42" s="22">
        <v>167</v>
      </c>
      <c r="D42" s="22" t="s">
        <v>341</v>
      </c>
      <c r="E42" s="56" t="s">
        <v>183</v>
      </c>
      <c r="F42" s="57">
        <v>616</v>
      </c>
      <c r="G42" s="58" t="s">
        <v>343</v>
      </c>
      <c r="H42" s="59" t="s">
        <v>344</v>
      </c>
      <c r="I42" s="60" t="s">
        <v>325</v>
      </c>
      <c r="J42" s="59">
        <v>5</v>
      </c>
      <c r="K42" s="61">
        <v>821</v>
      </c>
      <c r="L42" s="61" t="s">
        <v>344</v>
      </c>
      <c r="M42" s="61"/>
      <c r="N42" s="59">
        <v>6005.8</v>
      </c>
      <c r="O42" s="59">
        <v>97.8</v>
      </c>
      <c r="P42" s="59">
        <v>5908</v>
      </c>
      <c r="Q42" s="59">
        <v>1971</v>
      </c>
      <c r="R42" s="59" t="s">
        <v>311</v>
      </c>
      <c r="S42" s="59">
        <v>1995</v>
      </c>
      <c r="T42" s="59">
        <v>6</v>
      </c>
      <c r="U42" s="59">
        <v>7</v>
      </c>
      <c r="V42" s="59">
        <v>16</v>
      </c>
      <c r="W42" s="59">
        <v>3830</v>
      </c>
      <c r="X42" s="59">
        <v>1358</v>
      </c>
      <c r="Y42" s="59">
        <v>22005</v>
      </c>
      <c r="Z42" s="59">
        <v>5919.4</v>
      </c>
      <c r="AA42" s="59"/>
      <c r="AB42" s="59"/>
      <c r="AC42" s="59">
        <v>5821.6</v>
      </c>
      <c r="AD42" s="59">
        <v>3996.6</v>
      </c>
      <c r="AE42" s="59">
        <v>5908</v>
      </c>
      <c r="AF42" s="59">
        <v>97.8</v>
      </c>
      <c r="AG42" s="59"/>
      <c r="AH42" s="59"/>
      <c r="AI42" s="59">
        <v>30.4</v>
      </c>
      <c r="AJ42" s="59">
        <v>30.4</v>
      </c>
      <c r="AK42" s="59">
        <v>7.2</v>
      </c>
      <c r="AL42" s="59"/>
      <c r="AM42" s="59">
        <v>117</v>
      </c>
      <c r="AN42" s="59">
        <v>10</v>
      </c>
      <c r="AO42" s="59"/>
      <c r="AP42" s="59">
        <v>340.3</v>
      </c>
      <c r="AQ42" s="59">
        <v>183.3</v>
      </c>
      <c r="AR42" s="59">
        <v>73</v>
      </c>
      <c r="AS42" s="59">
        <v>3311.2</v>
      </c>
      <c r="AT42" s="59">
        <v>2233.4</v>
      </c>
      <c r="AU42" s="59">
        <v>30</v>
      </c>
      <c r="AV42" s="59">
        <v>1832.6</v>
      </c>
      <c r="AW42" s="59">
        <v>1339.3</v>
      </c>
      <c r="AX42" s="59">
        <v>4</v>
      </c>
      <c r="AY42" s="59">
        <v>337.5</v>
      </c>
      <c r="AZ42" s="59">
        <v>240.6</v>
      </c>
      <c r="BA42" s="59">
        <v>2</v>
      </c>
      <c r="BB42" s="59">
        <v>104.9</v>
      </c>
      <c r="BC42" s="59">
        <v>72.2</v>
      </c>
      <c r="BD42" s="59"/>
      <c r="BE42" s="59"/>
      <c r="BF42" s="59"/>
      <c r="BG42" s="59"/>
      <c r="BH42" s="59"/>
      <c r="BI42" s="59"/>
      <c r="BJ42" s="59"/>
      <c r="BK42" s="59"/>
      <c r="BL42" s="61">
        <v>821</v>
      </c>
      <c r="BM42" s="61" t="s">
        <v>344</v>
      </c>
      <c r="BN42" s="62" t="s">
        <v>326</v>
      </c>
      <c r="BO42" s="62"/>
      <c r="BP42" s="63" t="s">
        <v>531</v>
      </c>
      <c r="BQ42" s="64" t="s">
        <v>327</v>
      </c>
      <c r="BR42" s="65">
        <v>42134283</v>
      </c>
      <c r="BS42" s="65"/>
      <c r="BT42" s="65"/>
      <c r="BU42" s="66">
        <v>42134283</v>
      </c>
      <c r="BV42" s="67"/>
      <c r="BW42" s="65"/>
      <c r="BX42" s="65"/>
      <c r="BY42" s="65">
        <v>22908364</v>
      </c>
      <c r="BZ42" s="65"/>
      <c r="CA42" s="65"/>
      <c r="CB42" s="65">
        <v>22908364</v>
      </c>
      <c r="CC42" s="65">
        <v>175</v>
      </c>
      <c r="CD42" s="65"/>
      <c r="CE42" s="65"/>
      <c r="CF42" s="65">
        <v>22908364</v>
      </c>
      <c r="CG42" s="65"/>
      <c r="CH42" s="65"/>
      <c r="CI42" s="67">
        <v>3685366</v>
      </c>
      <c r="CJ42" s="65"/>
      <c r="CK42" s="65"/>
      <c r="CL42" s="20">
        <v>0.7</v>
      </c>
      <c r="CM42" s="65"/>
      <c r="CN42" s="65">
        <v>3685366</v>
      </c>
      <c r="CO42" s="68"/>
      <c r="CP42" s="69">
        <v>814</v>
      </c>
      <c r="CQ42" s="70" t="s">
        <v>345</v>
      </c>
      <c r="CR42" s="71" t="s">
        <v>346</v>
      </c>
      <c r="CS42" s="72">
        <v>667</v>
      </c>
      <c r="CT42" s="73" t="s">
        <v>328</v>
      </c>
      <c r="CU42" s="74">
        <v>97.8</v>
      </c>
      <c r="CV42" s="75">
        <v>30.4</v>
      </c>
      <c r="CW42" s="76">
        <v>7015.59875453728</v>
      </c>
      <c r="CX42" s="77">
        <v>686125.55819374591</v>
      </c>
      <c r="CY42" s="78" t="s">
        <v>399</v>
      </c>
      <c r="CZ42" s="79"/>
      <c r="DA42" s="80"/>
      <c r="DB42" s="20"/>
      <c r="DC42" s="81"/>
      <c r="DD42" s="82"/>
      <c r="DE42" s="53"/>
      <c r="DF42" s="53"/>
      <c r="DG42" s="53"/>
      <c r="DH42" s="53"/>
      <c r="DI42" s="53"/>
      <c r="DJ42" s="53"/>
      <c r="DK42" s="53"/>
      <c r="DL42" s="53"/>
      <c r="DM42" s="53"/>
      <c r="DN42" s="83">
        <v>37.6</v>
      </c>
      <c r="DO42" s="90">
        <v>30.4</v>
      </c>
      <c r="DP42" s="90">
        <v>31.7</v>
      </c>
      <c r="DQ42" s="90">
        <v>0</v>
      </c>
      <c r="DR42" s="55">
        <f t="shared" si="8"/>
        <v>42.7</v>
      </c>
      <c r="DS42" s="55">
        <f t="shared" si="9"/>
        <v>0</v>
      </c>
      <c r="DT42" s="84">
        <v>74.400000000000006</v>
      </c>
      <c r="DU42" s="21">
        <v>0</v>
      </c>
      <c r="DV42" s="55">
        <f t="shared" si="10"/>
        <v>104140.48477150536</v>
      </c>
      <c r="DW42" s="8">
        <v>181453.21</v>
      </c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</row>
    <row r="43" spans="1:200" s="14" customFormat="1" ht="63" customHeight="1" x14ac:dyDescent="0.25">
      <c r="A43" s="22">
        <v>39</v>
      </c>
      <c r="B43" s="22">
        <v>1414</v>
      </c>
      <c r="C43" s="22">
        <v>471</v>
      </c>
      <c r="D43" s="22" t="s">
        <v>341</v>
      </c>
      <c r="E43" s="56" t="s">
        <v>183</v>
      </c>
      <c r="F43" s="57">
        <v>733</v>
      </c>
      <c r="G43" s="58" t="s">
        <v>343</v>
      </c>
      <c r="H43" s="61" t="s">
        <v>184</v>
      </c>
      <c r="I43" s="91" t="s">
        <v>186</v>
      </c>
      <c r="J43" s="61">
        <v>5</v>
      </c>
      <c r="K43" s="61">
        <v>2</v>
      </c>
      <c r="L43" s="61" t="s">
        <v>184</v>
      </c>
      <c r="M43" s="61"/>
      <c r="N43" s="59">
        <v>5829</v>
      </c>
      <c r="O43" s="59">
        <v>1359.8</v>
      </c>
      <c r="P43" s="92">
        <v>4469.2</v>
      </c>
      <c r="Q43" s="61">
        <v>1960</v>
      </c>
      <c r="R43" s="61" t="s">
        <v>307</v>
      </c>
      <c r="S43" s="61">
        <v>1989</v>
      </c>
      <c r="T43" s="61">
        <v>5</v>
      </c>
      <c r="U43" s="61">
        <v>5</v>
      </c>
      <c r="V43" s="61">
        <v>16</v>
      </c>
      <c r="W43" s="92">
        <v>2915</v>
      </c>
      <c r="X43" s="92">
        <v>1492</v>
      </c>
      <c r="Y43" s="92">
        <v>27922</v>
      </c>
      <c r="Z43" s="92"/>
      <c r="AA43" s="92">
        <v>5829</v>
      </c>
      <c r="AB43" s="92">
        <v>0</v>
      </c>
      <c r="AC43" s="92">
        <v>4469.2</v>
      </c>
      <c r="AD43" s="92">
        <v>2945.3</v>
      </c>
      <c r="AE43" s="92">
        <v>4469.2</v>
      </c>
      <c r="AF43" s="92">
        <v>1359.8</v>
      </c>
      <c r="AG43" s="92"/>
      <c r="AH43" s="92"/>
      <c r="AI43" s="92">
        <v>833.4</v>
      </c>
      <c r="AJ43" s="92">
        <v>0</v>
      </c>
      <c r="AK43" s="92"/>
      <c r="AL43" s="92"/>
      <c r="AM43" s="92">
        <v>68</v>
      </c>
      <c r="AN43" s="92">
        <v>2</v>
      </c>
      <c r="AO43" s="92">
        <v>63.5</v>
      </c>
      <c r="AP43" s="92">
        <v>20.100000000000001</v>
      </c>
      <c r="AQ43" s="92">
        <v>35</v>
      </c>
      <c r="AR43" s="92">
        <v>1645</v>
      </c>
      <c r="AS43" s="92">
        <v>1025.0999999999999</v>
      </c>
      <c r="AT43" s="92">
        <v>21</v>
      </c>
      <c r="AU43" s="92">
        <v>1784.7</v>
      </c>
      <c r="AV43" s="92">
        <v>1203.4000000000001</v>
      </c>
      <c r="AW43" s="92">
        <v>10</v>
      </c>
      <c r="AX43" s="92">
        <v>976</v>
      </c>
      <c r="AY43" s="92">
        <v>696.7</v>
      </c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59"/>
      <c r="BL43" s="61">
        <v>2</v>
      </c>
      <c r="BM43" s="61" t="s">
        <v>184</v>
      </c>
      <c r="BN43" s="62" t="s">
        <v>187</v>
      </c>
      <c r="BO43" s="62"/>
      <c r="BP43" s="63" t="s">
        <v>468</v>
      </c>
      <c r="BQ43" s="64" t="s">
        <v>188</v>
      </c>
      <c r="BR43" s="65">
        <v>30356669</v>
      </c>
      <c r="BS43" s="67"/>
      <c r="BT43" s="67"/>
      <c r="BU43" s="66">
        <v>30356669</v>
      </c>
      <c r="BV43" s="65"/>
      <c r="BW43" s="65"/>
      <c r="BX43" s="65"/>
      <c r="BY43" s="65">
        <v>24236187</v>
      </c>
      <c r="BZ43" s="65"/>
      <c r="CA43" s="65"/>
      <c r="CB43" s="65">
        <v>24236187</v>
      </c>
      <c r="CC43" s="65">
        <v>196</v>
      </c>
      <c r="CD43" s="65"/>
      <c r="CE43" s="65"/>
      <c r="CF43" s="65">
        <v>24236187</v>
      </c>
      <c r="CG43" s="65"/>
      <c r="CH43" s="65"/>
      <c r="CI43" s="67">
        <v>2689615</v>
      </c>
      <c r="CJ43" s="65"/>
      <c r="CK43" s="65"/>
      <c r="CL43" s="20">
        <v>0.7</v>
      </c>
      <c r="CM43" s="65"/>
      <c r="CN43" s="65">
        <v>2689615</v>
      </c>
      <c r="CO43" s="68"/>
      <c r="CP43" s="69">
        <v>832</v>
      </c>
      <c r="CQ43" s="70" t="s">
        <v>345</v>
      </c>
      <c r="CR43" s="71" t="s">
        <v>185</v>
      </c>
      <c r="CS43" s="72">
        <v>2</v>
      </c>
      <c r="CT43" s="73" t="s">
        <v>189</v>
      </c>
      <c r="CU43" s="74">
        <v>1305.2</v>
      </c>
      <c r="CV43" s="77">
        <v>833.4</v>
      </c>
      <c r="CW43" s="76">
        <v>5207.8691027620516</v>
      </c>
      <c r="CX43" s="77">
        <v>6797310.75292503</v>
      </c>
      <c r="CY43" s="78" t="s">
        <v>413</v>
      </c>
      <c r="CZ43" s="79"/>
      <c r="DA43" s="80"/>
      <c r="DB43" s="20"/>
      <c r="DC43" s="81"/>
      <c r="DD43" s="82"/>
      <c r="DE43" s="53"/>
      <c r="DF43" s="53"/>
      <c r="DG43" s="53"/>
      <c r="DH43" s="53"/>
      <c r="DI43" s="53"/>
      <c r="DJ43" s="53"/>
      <c r="DK43" s="53"/>
      <c r="DL43" s="53"/>
      <c r="DM43" s="53"/>
      <c r="DN43" s="83">
        <v>35.1</v>
      </c>
      <c r="DO43" s="90">
        <v>35.1</v>
      </c>
      <c r="DP43" s="90">
        <v>29.9</v>
      </c>
      <c r="DQ43" s="90">
        <v>0</v>
      </c>
      <c r="DR43" s="55">
        <f t="shared" si="8"/>
        <v>504.1</v>
      </c>
      <c r="DS43" s="55">
        <f t="shared" si="9"/>
        <v>0</v>
      </c>
      <c r="DT43" s="84">
        <v>534</v>
      </c>
      <c r="DU43" s="21">
        <v>0</v>
      </c>
      <c r="DV43" s="55">
        <f t="shared" si="10"/>
        <v>2614658.1768988762</v>
      </c>
      <c r="DW43" s="8">
        <v>2769743.04</v>
      </c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</row>
    <row r="44" spans="1:200" s="14" customFormat="1" ht="63" customHeight="1" x14ac:dyDescent="0.25">
      <c r="A44" s="22">
        <v>40</v>
      </c>
      <c r="B44" s="22">
        <v>1419</v>
      </c>
      <c r="C44" s="22">
        <v>273</v>
      </c>
      <c r="D44" s="22" t="s">
        <v>341</v>
      </c>
      <c r="E44" s="56" t="s">
        <v>183</v>
      </c>
      <c r="F44" s="57">
        <v>738</v>
      </c>
      <c r="G44" s="58" t="s">
        <v>343</v>
      </c>
      <c r="H44" s="61" t="s">
        <v>184</v>
      </c>
      <c r="I44" s="91" t="s">
        <v>367</v>
      </c>
      <c r="J44" s="61">
        <v>9</v>
      </c>
      <c r="K44" s="61">
        <v>40</v>
      </c>
      <c r="L44" s="61" t="s">
        <v>184</v>
      </c>
      <c r="M44" s="61"/>
      <c r="N44" s="59">
        <v>3322.3999999999996</v>
      </c>
      <c r="O44" s="59">
        <v>667.8</v>
      </c>
      <c r="P44" s="92">
        <v>2654.6</v>
      </c>
      <c r="Q44" s="61">
        <v>1956</v>
      </c>
      <c r="R44" s="61" t="s">
        <v>312</v>
      </c>
      <c r="S44" s="61">
        <v>1990</v>
      </c>
      <c r="T44" s="61">
        <v>4</v>
      </c>
      <c r="U44" s="61">
        <v>3</v>
      </c>
      <c r="V44" s="61">
        <v>22</v>
      </c>
      <c r="W44" s="92">
        <v>2490</v>
      </c>
      <c r="X44" s="92">
        <v>985</v>
      </c>
      <c r="Y44" s="92">
        <v>14315</v>
      </c>
      <c r="Z44" s="92">
        <v>3322.4</v>
      </c>
      <c r="AA44" s="92"/>
      <c r="AB44" s="92">
        <v>0</v>
      </c>
      <c r="AC44" s="92">
        <v>2654.6</v>
      </c>
      <c r="AD44" s="92">
        <v>1463.7</v>
      </c>
      <c r="AE44" s="92">
        <v>2654.6</v>
      </c>
      <c r="AF44" s="92">
        <v>667.8</v>
      </c>
      <c r="AG44" s="92"/>
      <c r="AH44" s="92"/>
      <c r="AI44" s="92">
        <v>611.29999999999995</v>
      </c>
      <c r="AJ44" s="92">
        <v>51.2</v>
      </c>
      <c r="AK44" s="92"/>
      <c r="AL44" s="92"/>
      <c r="AM44" s="92">
        <v>47</v>
      </c>
      <c r="AN44" s="92"/>
      <c r="AO44" s="92"/>
      <c r="AP44" s="92"/>
      <c r="AQ44" s="92">
        <v>38</v>
      </c>
      <c r="AR44" s="92">
        <v>2073.1999999999998</v>
      </c>
      <c r="AS44" s="92">
        <v>1094.3</v>
      </c>
      <c r="AT44" s="92">
        <v>9</v>
      </c>
      <c r="AU44" s="92">
        <v>581.4</v>
      </c>
      <c r="AV44" s="92">
        <v>369.4</v>
      </c>
      <c r="AW44" s="92"/>
      <c r="AX44" s="92"/>
      <c r="AY44" s="92"/>
      <c r="AZ44" s="92"/>
      <c r="BA44" s="93"/>
      <c r="BB44" s="93"/>
      <c r="BC44" s="92"/>
      <c r="BD44" s="92"/>
      <c r="BE44" s="92"/>
      <c r="BF44" s="92"/>
      <c r="BG44" s="92"/>
      <c r="BH44" s="92"/>
      <c r="BI44" s="92"/>
      <c r="BJ44" s="92"/>
      <c r="BK44" s="61"/>
      <c r="BL44" s="61">
        <v>40</v>
      </c>
      <c r="BM44" s="61" t="s">
        <v>184</v>
      </c>
      <c r="BN44" s="62" t="s">
        <v>368</v>
      </c>
      <c r="BO44" s="62"/>
      <c r="BP44" s="63" t="s">
        <v>469</v>
      </c>
      <c r="BQ44" s="64" t="s">
        <v>369</v>
      </c>
      <c r="BR44" s="65">
        <v>19001716</v>
      </c>
      <c r="BS44" s="67"/>
      <c r="BT44" s="67"/>
      <c r="BU44" s="66">
        <v>19001716</v>
      </c>
      <c r="BV44" s="65"/>
      <c r="BW44" s="65"/>
      <c r="BX44" s="65"/>
      <c r="BY44" s="65">
        <v>16407746</v>
      </c>
      <c r="BZ44" s="65"/>
      <c r="CA44" s="65"/>
      <c r="CB44" s="65">
        <v>16407746</v>
      </c>
      <c r="CC44" s="65">
        <v>255</v>
      </c>
      <c r="CD44" s="65"/>
      <c r="CE44" s="65"/>
      <c r="CF44" s="65">
        <v>16407746</v>
      </c>
      <c r="CG44" s="65"/>
      <c r="CH44" s="65"/>
      <c r="CI44" s="67">
        <v>5373008</v>
      </c>
      <c r="CJ44" s="65"/>
      <c r="CK44" s="65"/>
      <c r="CL44" s="20">
        <v>0.7</v>
      </c>
      <c r="CM44" s="65"/>
      <c r="CN44" s="65">
        <v>5373008</v>
      </c>
      <c r="CO44" s="68"/>
      <c r="CP44" s="69">
        <v>870</v>
      </c>
      <c r="CQ44" s="70" t="s">
        <v>345</v>
      </c>
      <c r="CR44" s="71" t="s">
        <v>185</v>
      </c>
      <c r="CS44" s="72">
        <v>42</v>
      </c>
      <c r="CT44" s="73" t="s">
        <v>370</v>
      </c>
      <c r="CU44" s="74">
        <v>611.29999999999995</v>
      </c>
      <c r="CV44" s="77">
        <v>611.29999999999995</v>
      </c>
      <c r="CW44" s="76">
        <v>5719.2740187816044</v>
      </c>
      <c r="CX44" s="77">
        <v>3496192.2076811944</v>
      </c>
      <c r="CY44" s="78" t="s">
        <v>405</v>
      </c>
      <c r="CZ44" s="79"/>
      <c r="DA44" s="80"/>
      <c r="DB44" s="20"/>
      <c r="DC44" s="81"/>
      <c r="DD44" s="82"/>
      <c r="DE44" s="53"/>
      <c r="DF44" s="53"/>
      <c r="DG44" s="53"/>
      <c r="DH44" s="53"/>
      <c r="DI44" s="53"/>
      <c r="DJ44" s="53"/>
      <c r="DK44" s="53"/>
      <c r="DL44" s="53"/>
      <c r="DM44" s="53"/>
      <c r="DN44" s="83">
        <v>139.69999999999999</v>
      </c>
      <c r="DO44" s="90">
        <v>139.69999999999999</v>
      </c>
      <c r="DP44" s="90">
        <v>35.700000000000003</v>
      </c>
      <c r="DQ44" s="90">
        <v>0</v>
      </c>
      <c r="DR44" s="55">
        <f t="shared" si="8"/>
        <v>967</v>
      </c>
      <c r="DS44" s="55">
        <f t="shared" si="9"/>
        <v>0</v>
      </c>
      <c r="DT44" s="84">
        <v>1002.7</v>
      </c>
      <c r="DU44" s="21">
        <v>0</v>
      </c>
      <c r="DV44" s="55">
        <f t="shared" si="10"/>
        <v>2885777.2771117976</v>
      </c>
      <c r="DW44" s="8">
        <v>2992315.28</v>
      </c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</row>
    <row r="45" spans="1:200" s="14" customFormat="1" ht="63" customHeight="1" x14ac:dyDescent="0.25">
      <c r="A45" s="22">
        <v>41</v>
      </c>
      <c r="B45" s="22">
        <v>1420</v>
      </c>
      <c r="C45" s="22"/>
      <c r="D45" s="22" t="s">
        <v>341</v>
      </c>
      <c r="E45" s="56" t="s">
        <v>183</v>
      </c>
      <c r="F45" s="57">
        <v>739</v>
      </c>
      <c r="G45" s="58" t="s">
        <v>343</v>
      </c>
      <c r="H45" s="61"/>
      <c r="I45" s="91"/>
      <c r="J45" s="61"/>
      <c r="K45" s="61"/>
      <c r="L45" s="61"/>
      <c r="M45" s="61"/>
      <c r="N45" s="59"/>
      <c r="O45" s="59"/>
      <c r="P45" s="92"/>
      <c r="Q45" s="61"/>
      <c r="R45" s="61"/>
      <c r="S45" s="61"/>
      <c r="T45" s="61"/>
      <c r="U45" s="61"/>
      <c r="V45" s="61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59"/>
      <c r="BL45" s="61"/>
      <c r="BM45" s="61"/>
      <c r="BN45" s="62"/>
      <c r="BO45" s="62"/>
      <c r="BP45" s="63" t="s">
        <v>510</v>
      </c>
      <c r="BQ45" s="64"/>
      <c r="BR45" s="65"/>
      <c r="BS45" s="67"/>
      <c r="BT45" s="67"/>
      <c r="BU45" s="66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7"/>
      <c r="CJ45" s="65"/>
      <c r="CK45" s="65"/>
      <c r="CL45" s="20"/>
      <c r="CM45" s="65"/>
      <c r="CN45" s="65"/>
      <c r="CO45" s="68"/>
      <c r="CP45" s="69"/>
      <c r="CQ45" s="70"/>
      <c r="CR45" s="71"/>
      <c r="CS45" s="72"/>
      <c r="CT45" s="73"/>
      <c r="CU45" s="74"/>
      <c r="CV45" s="77"/>
      <c r="CW45" s="76"/>
      <c r="CX45" s="77"/>
      <c r="CY45" s="78"/>
      <c r="CZ45" s="79"/>
      <c r="DA45" s="80"/>
      <c r="DB45" s="20"/>
      <c r="DC45" s="81"/>
      <c r="DD45" s="82"/>
      <c r="DE45" s="53"/>
      <c r="DF45" s="53"/>
      <c r="DG45" s="53"/>
      <c r="DH45" s="53"/>
      <c r="DI45" s="53"/>
      <c r="DJ45" s="53"/>
      <c r="DK45" s="53"/>
      <c r="DL45" s="53"/>
      <c r="DM45" s="53"/>
      <c r="DN45" s="83"/>
      <c r="DO45" s="90"/>
      <c r="DP45" s="90">
        <v>50.2</v>
      </c>
      <c r="DQ45" s="90">
        <v>50.2</v>
      </c>
      <c r="DR45" s="55">
        <f t="shared" si="8"/>
        <v>683.3</v>
      </c>
      <c r="DS45" s="55">
        <f t="shared" si="9"/>
        <v>557.9</v>
      </c>
      <c r="DT45" s="84">
        <v>733.5</v>
      </c>
      <c r="DU45" s="84">
        <v>608.1</v>
      </c>
      <c r="DV45" s="55">
        <f t="shared" si="10"/>
        <v>4682102.3166407635</v>
      </c>
      <c r="DW45" s="8">
        <v>5026082.32</v>
      </c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</row>
    <row r="46" spans="1:200" s="14" customFormat="1" ht="63" customHeight="1" x14ac:dyDescent="0.25">
      <c r="A46" s="22">
        <v>42</v>
      </c>
      <c r="B46" s="22">
        <v>1444</v>
      </c>
      <c r="C46" s="22">
        <v>105</v>
      </c>
      <c r="D46" s="22" t="s">
        <v>341</v>
      </c>
      <c r="E46" s="56" t="s">
        <v>89</v>
      </c>
      <c r="F46" s="57">
        <v>12</v>
      </c>
      <c r="G46" s="58" t="s">
        <v>343</v>
      </c>
      <c r="H46" s="61" t="s">
        <v>184</v>
      </c>
      <c r="I46" s="91" t="s">
        <v>371</v>
      </c>
      <c r="J46" s="61">
        <v>9</v>
      </c>
      <c r="K46" s="61">
        <v>49</v>
      </c>
      <c r="L46" s="61" t="s">
        <v>184</v>
      </c>
      <c r="M46" s="61"/>
      <c r="N46" s="59">
        <v>2783.8</v>
      </c>
      <c r="O46" s="59">
        <v>829.1</v>
      </c>
      <c r="P46" s="92">
        <v>1954.7</v>
      </c>
      <c r="Q46" s="61">
        <v>1936</v>
      </c>
      <c r="R46" s="61" t="s">
        <v>307</v>
      </c>
      <c r="S46" s="61">
        <v>1988</v>
      </c>
      <c r="T46" s="61">
        <v>5</v>
      </c>
      <c r="U46" s="61">
        <v>3</v>
      </c>
      <c r="V46" s="61">
        <v>32</v>
      </c>
      <c r="W46" s="92">
        <v>1720</v>
      </c>
      <c r="X46" s="92">
        <v>746</v>
      </c>
      <c r="Y46" s="92">
        <v>14956</v>
      </c>
      <c r="Z46" s="92"/>
      <c r="AA46" s="92">
        <v>2778</v>
      </c>
      <c r="AB46" s="92">
        <v>0</v>
      </c>
      <c r="AC46" s="92">
        <v>1934</v>
      </c>
      <c r="AD46" s="92">
        <v>1412.1</v>
      </c>
      <c r="AE46" s="92">
        <v>1954.7</v>
      </c>
      <c r="AF46" s="92">
        <v>844</v>
      </c>
      <c r="AG46" s="92">
        <v>14.9</v>
      </c>
      <c r="AH46" s="92"/>
      <c r="AI46" s="92">
        <v>480.6</v>
      </c>
      <c r="AJ46" s="92">
        <v>112.5</v>
      </c>
      <c r="AK46" s="92"/>
      <c r="AL46" s="92"/>
      <c r="AM46" s="92">
        <v>24</v>
      </c>
      <c r="AN46" s="92"/>
      <c r="AO46" s="92"/>
      <c r="AP46" s="92"/>
      <c r="AQ46" s="92">
        <v>2</v>
      </c>
      <c r="AR46" s="92">
        <v>132</v>
      </c>
      <c r="AS46" s="92">
        <v>73.7</v>
      </c>
      <c r="AT46" s="92">
        <v>9</v>
      </c>
      <c r="AU46" s="92">
        <v>614.79999999999995</v>
      </c>
      <c r="AV46" s="92">
        <v>462.7</v>
      </c>
      <c r="AW46" s="92">
        <v>13</v>
      </c>
      <c r="AX46" s="92">
        <v>1187.2</v>
      </c>
      <c r="AY46" s="92">
        <v>875.7</v>
      </c>
      <c r="AZ46" s="92"/>
      <c r="BA46" s="93"/>
      <c r="BB46" s="93"/>
      <c r="BC46" s="92"/>
      <c r="BD46" s="92"/>
      <c r="BE46" s="92"/>
      <c r="BF46" s="92"/>
      <c r="BG46" s="92"/>
      <c r="BH46" s="92"/>
      <c r="BI46" s="92"/>
      <c r="BJ46" s="92"/>
      <c r="BK46" s="61"/>
      <c r="BL46" s="61">
        <v>49</v>
      </c>
      <c r="BM46" s="61" t="s">
        <v>184</v>
      </c>
      <c r="BN46" s="62" t="s">
        <v>372</v>
      </c>
      <c r="BO46" s="62"/>
      <c r="BP46" s="63" t="s">
        <v>532</v>
      </c>
      <c r="BQ46" s="64" t="s">
        <v>373</v>
      </c>
      <c r="BR46" s="65">
        <v>13049397</v>
      </c>
      <c r="BS46" s="67"/>
      <c r="BT46" s="67"/>
      <c r="BU46" s="66">
        <v>13049397</v>
      </c>
      <c r="BV46" s="67"/>
      <c r="BW46" s="65"/>
      <c r="BX46" s="65"/>
      <c r="BY46" s="65">
        <v>42314631</v>
      </c>
      <c r="BZ46" s="65"/>
      <c r="CA46" s="65"/>
      <c r="CB46" s="65">
        <v>42314631</v>
      </c>
      <c r="CC46" s="65">
        <v>267</v>
      </c>
      <c r="CD46" s="65"/>
      <c r="CE46" s="65"/>
      <c r="CF46" s="65">
        <v>42314631</v>
      </c>
      <c r="CG46" s="65"/>
      <c r="CH46" s="65"/>
      <c r="CI46" s="67">
        <v>2297850</v>
      </c>
      <c r="CJ46" s="65"/>
      <c r="CK46" s="65"/>
      <c r="CL46" s="20">
        <v>0.7</v>
      </c>
      <c r="CM46" s="65"/>
      <c r="CN46" s="65">
        <v>2297850</v>
      </c>
      <c r="CO46" s="68"/>
      <c r="CP46" s="69">
        <v>879</v>
      </c>
      <c r="CQ46" s="70" t="s">
        <v>345</v>
      </c>
      <c r="CR46" s="71" t="s">
        <v>185</v>
      </c>
      <c r="CS46" s="72">
        <v>38</v>
      </c>
      <c r="CT46" s="73" t="s">
        <v>374</v>
      </c>
      <c r="CU46" s="74">
        <v>844</v>
      </c>
      <c r="CV46" s="77">
        <v>480.6</v>
      </c>
      <c r="CW46" s="76">
        <v>4687.6201594942158</v>
      </c>
      <c r="CX46" s="77">
        <v>3956351.4146131184</v>
      </c>
      <c r="CY46" s="78" t="s">
        <v>396</v>
      </c>
      <c r="CZ46" s="79"/>
      <c r="DA46" s="80"/>
      <c r="DB46" s="20"/>
      <c r="DC46" s="81"/>
      <c r="DD46" s="82"/>
      <c r="DE46" s="53"/>
      <c r="DF46" s="53"/>
      <c r="DG46" s="53"/>
      <c r="DH46" s="53"/>
      <c r="DI46" s="53"/>
      <c r="DJ46" s="53"/>
      <c r="DK46" s="53"/>
      <c r="DL46" s="53"/>
      <c r="DM46" s="53"/>
      <c r="DN46" s="83">
        <v>161.1</v>
      </c>
      <c r="DO46" s="90">
        <v>161.1</v>
      </c>
      <c r="DP46" s="90">
        <v>33.700000000000003</v>
      </c>
      <c r="DQ46" s="90">
        <v>33.700000000000003</v>
      </c>
      <c r="DR46" s="55">
        <f t="shared" si="8"/>
        <v>324.7</v>
      </c>
      <c r="DS46" s="55">
        <f t="shared" si="9"/>
        <v>0</v>
      </c>
      <c r="DT46" s="84">
        <v>358.4</v>
      </c>
      <c r="DU46" s="21">
        <v>33.700000000000003</v>
      </c>
      <c r="DV46" s="55">
        <f t="shared" si="10"/>
        <v>2200100.5386551339</v>
      </c>
      <c r="DW46" s="8">
        <v>2428444.8199999998</v>
      </c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</row>
    <row r="47" spans="1:200" s="14" customFormat="1" ht="63" customHeight="1" x14ac:dyDescent="0.25">
      <c r="A47" s="22">
        <v>43</v>
      </c>
      <c r="B47" s="22">
        <v>1445</v>
      </c>
      <c r="C47" s="22"/>
      <c r="D47" s="22" t="s">
        <v>341</v>
      </c>
      <c r="E47" s="56" t="s">
        <v>89</v>
      </c>
      <c r="F47" s="57">
        <v>13</v>
      </c>
      <c r="G47" s="58" t="s">
        <v>343</v>
      </c>
      <c r="H47" s="61"/>
      <c r="I47" s="91"/>
      <c r="J47" s="61"/>
      <c r="K47" s="61">
        <v>145</v>
      </c>
      <c r="L47" s="61" t="s">
        <v>184</v>
      </c>
      <c r="M47" s="61"/>
      <c r="N47" s="94">
        <v>119</v>
      </c>
      <c r="O47" s="59">
        <v>0</v>
      </c>
      <c r="P47" s="92"/>
      <c r="Q47" s="61"/>
      <c r="R47" s="61"/>
      <c r="S47" s="61"/>
      <c r="T47" s="61"/>
      <c r="U47" s="61"/>
      <c r="V47" s="61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61"/>
      <c r="BL47" s="61">
        <v>145</v>
      </c>
      <c r="BM47" s="61" t="s">
        <v>184</v>
      </c>
      <c r="BN47" s="62"/>
      <c r="BO47" s="62"/>
      <c r="BP47" s="88" t="s">
        <v>533</v>
      </c>
      <c r="BQ47" s="64"/>
      <c r="BR47" s="65"/>
      <c r="BS47" s="67"/>
      <c r="BT47" s="67"/>
      <c r="BU47" s="66">
        <v>390192</v>
      </c>
      <c r="BV47" s="67"/>
      <c r="BW47" s="65"/>
      <c r="BX47" s="65"/>
      <c r="BY47" s="65">
        <v>27204990</v>
      </c>
      <c r="BZ47" s="65"/>
      <c r="CA47" s="65"/>
      <c r="CB47" s="65">
        <v>27204990</v>
      </c>
      <c r="CC47" s="65">
        <v>396</v>
      </c>
      <c r="CD47" s="65"/>
      <c r="CE47" s="65"/>
      <c r="CF47" s="65">
        <v>27204990</v>
      </c>
      <c r="CG47" s="65"/>
      <c r="CH47" s="65"/>
      <c r="CI47" s="67">
        <v>1208175</v>
      </c>
      <c r="CJ47" s="65"/>
      <c r="CK47" s="65"/>
      <c r="CL47" s="20"/>
      <c r="CM47" s="65"/>
      <c r="CN47" s="65">
        <v>1208175</v>
      </c>
      <c r="CO47" s="68"/>
      <c r="CP47" s="69">
        <v>973</v>
      </c>
      <c r="CQ47" s="70" t="s">
        <v>345</v>
      </c>
      <c r="CR47" s="71" t="s">
        <v>185</v>
      </c>
      <c r="CS47" s="72">
        <v>130</v>
      </c>
      <c r="CT47" s="73" t="s">
        <v>198</v>
      </c>
      <c r="CU47" s="74">
        <v>119</v>
      </c>
      <c r="CV47" s="77"/>
      <c r="CW47" s="76">
        <v>3278.9243697478992</v>
      </c>
      <c r="CX47" s="77">
        <v>390192</v>
      </c>
      <c r="CY47" s="78"/>
      <c r="CZ47" s="79"/>
      <c r="DA47" s="80"/>
      <c r="DB47" s="20"/>
      <c r="DC47" s="81"/>
      <c r="DD47" s="82"/>
      <c r="DE47" s="53"/>
      <c r="DF47" s="53"/>
      <c r="DG47" s="53"/>
      <c r="DH47" s="53"/>
      <c r="DI47" s="53"/>
      <c r="DJ47" s="53"/>
      <c r="DK47" s="53"/>
      <c r="DL47" s="53"/>
      <c r="DM47" s="53"/>
      <c r="DN47" s="83">
        <v>16.899999999999999</v>
      </c>
      <c r="DO47" s="90">
        <v>0</v>
      </c>
      <c r="DP47" s="90">
        <v>34</v>
      </c>
      <c r="DQ47" s="90">
        <v>34</v>
      </c>
      <c r="DR47" s="55">
        <f t="shared" si="8"/>
        <v>11.399999999999999</v>
      </c>
      <c r="DS47" s="55">
        <f t="shared" si="9"/>
        <v>0</v>
      </c>
      <c r="DT47" s="84">
        <v>45.4</v>
      </c>
      <c r="DU47" s="21">
        <v>34</v>
      </c>
      <c r="DV47" s="55">
        <f t="shared" si="10"/>
        <v>81825.124625550656</v>
      </c>
      <c r="DW47" s="8">
        <v>325864.96999999997</v>
      </c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</row>
    <row r="48" spans="1:200" s="14" customFormat="1" ht="63" customHeight="1" x14ac:dyDescent="0.25">
      <c r="A48" s="22">
        <v>44</v>
      </c>
      <c r="B48" s="22">
        <v>1450</v>
      </c>
      <c r="C48" s="22">
        <v>692</v>
      </c>
      <c r="D48" s="22" t="s">
        <v>341</v>
      </c>
      <c r="E48" s="56" t="s">
        <v>89</v>
      </c>
      <c r="F48" s="57">
        <v>18</v>
      </c>
      <c r="G48" s="58" t="s">
        <v>343</v>
      </c>
      <c r="H48" s="61" t="s">
        <v>184</v>
      </c>
      <c r="I48" s="91" t="s">
        <v>199</v>
      </c>
      <c r="J48" s="61">
        <v>4</v>
      </c>
      <c r="K48" s="61">
        <v>162</v>
      </c>
      <c r="L48" s="61" t="s">
        <v>184</v>
      </c>
      <c r="M48" s="61"/>
      <c r="N48" s="59">
        <v>4412.1000000000004</v>
      </c>
      <c r="O48" s="59">
        <v>134.30000000000001</v>
      </c>
      <c r="P48" s="92">
        <v>4277.8</v>
      </c>
      <c r="Q48" s="61">
        <v>1968</v>
      </c>
      <c r="R48" s="61" t="s">
        <v>312</v>
      </c>
      <c r="S48" s="61">
        <v>1989</v>
      </c>
      <c r="T48" s="61">
        <v>5</v>
      </c>
      <c r="U48" s="61">
        <v>6</v>
      </c>
      <c r="V48" s="61">
        <v>17</v>
      </c>
      <c r="W48" s="92">
        <v>4739</v>
      </c>
      <c r="X48" s="92">
        <v>1160</v>
      </c>
      <c r="Y48" s="92">
        <v>15388</v>
      </c>
      <c r="Z48" s="92">
        <v>4397.1000000000004</v>
      </c>
      <c r="AA48" s="92"/>
      <c r="AB48" s="92">
        <v>0</v>
      </c>
      <c r="AC48" s="92">
        <v>4262.8</v>
      </c>
      <c r="AD48" s="92">
        <v>2965.2</v>
      </c>
      <c r="AE48" s="92">
        <v>4277.8</v>
      </c>
      <c r="AF48" s="92">
        <v>134.30000000000001</v>
      </c>
      <c r="AG48" s="92"/>
      <c r="AH48" s="92"/>
      <c r="AI48" s="92">
        <v>16.600000000000001</v>
      </c>
      <c r="AJ48" s="92">
        <v>16.600000000000001</v>
      </c>
      <c r="AK48" s="92"/>
      <c r="AL48" s="92"/>
      <c r="AM48" s="92">
        <v>87</v>
      </c>
      <c r="AN48" s="92">
        <v>4</v>
      </c>
      <c r="AO48" s="92">
        <v>120.8</v>
      </c>
      <c r="AP48" s="92">
        <v>68.8</v>
      </c>
      <c r="AQ48" s="92">
        <v>53</v>
      </c>
      <c r="AR48" s="92">
        <v>2380.3000000000002</v>
      </c>
      <c r="AS48" s="92">
        <v>1620.9</v>
      </c>
      <c r="AT48" s="92">
        <v>25</v>
      </c>
      <c r="AU48" s="92">
        <v>1457.2</v>
      </c>
      <c r="AV48" s="92">
        <v>1052.2</v>
      </c>
      <c r="AW48" s="92">
        <v>5</v>
      </c>
      <c r="AX48" s="92">
        <v>303.89999999999998</v>
      </c>
      <c r="AY48" s="92">
        <v>223.1</v>
      </c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61"/>
      <c r="BL48" s="61">
        <v>162</v>
      </c>
      <c r="BM48" s="61" t="s">
        <v>184</v>
      </c>
      <c r="BN48" s="62" t="s">
        <v>200</v>
      </c>
      <c r="BO48" s="62"/>
      <c r="BP48" s="63" t="s">
        <v>534</v>
      </c>
      <c r="BQ48" s="64" t="s">
        <v>201</v>
      </c>
      <c r="BR48" s="65">
        <v>17344507</v>
      </c>
      <c r="BS48" s="67"/>
      <c r="BT48" s="67"/>
      <c r="BU48" s="66">
        <v>17344507</v>
      </c>
      <c r="BV48" s="67"/>
      <c r="BW48" s="65"/>
      <c r="BX48" s="65"/>
      <c r="BY48" s="65">
        <v>5433945</v>
      </c>
      <c r="BZ48" s="65"/>
      <c r="CA48" s="65"/>
      <c r="CB48" s="65">
        <v>5433945</v>
      </c>
      <c r="CC48" s="65">
        <v>411</v>
      </c>
      <c r="CD48" s="65"/>
      <c r="CE48" s="65"/>
      <c r="CF48" s="65">
        <v>5433945</v>
      </c>
      <c r="CG48" s="65"/>
      <c r="CH48" s="65"/>
      <c r="CI48" s="67">
        <v>1244306</v>
      </c>
      <c r="CJ48" s="65"/>
      <c r="CK48" s="65"/>
      <c r="CL48" s="20"/>
      <c r="CM48" s="65"/>
      <c r="CN48" s="65">
        <v>1244306</v>
      </c>
      <c r="CO48" s="68"/>
      <c r="CP48" s="69">
        <v>990</v>
      </c>
      <c r="CQ48" s="70" t="s">
        <v>345</v>
      </c>
      <c r="CR48" s="71" t="s">
        <v>185</v>
      </c>
      <c r="CS48" s="72">
        <v>146</v>
      </c>
      <c r="CT48" s="73" t="s">
        <v>202</v>
      </c>
      <c r="CU48" s="74">
        <v>871</v>
      </c>
      <c r="CV48" s="77">
        <v>871</v>
      </c>
      <c r="CW48" s="76">
        <v>3931.1228213322452</v>
      </c>
      <c r="CX48" s="77">
        <v>3424007.9773803856</v>
      </c>
      <c r="CY48" s="78" t="s">
        <v>417</v>
      </c>
      <c r="CZ48" s="79"/>
      <c r="DA48" s="80"/>
      <c r="DB48" s="20"/>
      <c r="DC48" s="81"/>
      <c r="DD48" s="82"/>
      <c r="DE48" s="53"/>
      <c r="DF48" s="53"/>
      <c r="DG48" s="53"/>
      <c r="DH48" s="53"/>
      <c r="DI48" s="53"/>
      <c r="DJ48" s="53"/>
      <c r="DK48" s="53"/>
      <c r="DL48" s="53"/>
      <c r="DM48" s="53"/>
      <c r="DN48" s="83">
        <v>7.4</v>
      </c>
      <c r="DO48" s="90">
        <v>7.4</v>
      </c>
      <c r="DP48" s="90">
        <v>35.200000000000003</v>
      </c>
      <c r="DQ48" s="90">
        <v>35.200000000000003</v>
      </c>
      <c r="DR48" s="55">
        <f t="shared" si="8"/>
        <v>97.100000000000009</v>
      </c>
      <c r="DS48" s="55">
        <f t="shared" si="9"/>
        <v>0</v>
      </c>
      <c r="DT48" s="84">
        <v>132.30000000000001</v>
      </c>
      <c r="DU48" s="21">
        <v>35.200000000000003</v>
      </c>
      <c r="DV48" s="55">
        <f t="shared" si="10"/>
        <v>612717.09526077099</v>
      </c>
      <c r="DW48" s="8">
        <v>834834.93</v>
      </c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</row>
    <row r="49" spans="1:200" s="14" customFormat="1" ht="63" customHeight="1" x14ac:dyDescent="0.25">
      <c r="A49" s="22">
        <v>45</v>
      </c>
      <c r="B49" s="22">
        <v>1510</v>
      </c>
      <c r="C49" s="22">
        <v>750</v>
      </c>
      <c r="D49" s="22" t="s">
        <v>341</v>
      </c>
      <c r="E49" s="56" t="s">
        <v>89</v>
      </c>
      <c r="F49" s="57">
        <v>78</v>
      </c>
      <c r="G49" s="58" t="s">
        <v>343</v>
      </c>
      <c r="H49" s="61" t="s">
        <v>184</v>
      </c>
      <c r="I49" s="91" t="s">
        <v>349</v>
      </c>
      <c r="J49" s="61" t="s">
        <v>340</v>
      </c>
      <c r="K49" s="61">
        <v>197</v>
      </c>
      <c r="L49" s="61" t="s">
        <v>184</v>
      </c>
      <c r="M49" s="61"/>
      <c r="N49" s="59">
        <v>6551.1</v>
      </c>
      <c r="O49" s="59">
        <v>1625.9</v>
      </c>
      <c r="P49" s="92">
        <v>4925.2</v>
      </c>
      <c r="Q49" s="61">
        <v>1959</v>
      </c>
      <c r="R49" s="61" t="s">
        <v>307</v>
      </c>
      <c r="S49" s="61">
        <v>2000</v>
      </c>
      <c r="T49" s="61">
        <v>5</v>
      </c>
      <c r="U49" s="61">
        <v>5</v>
      </c>
      <c r="V49" s="61">
        <v>30</v>
      </c>
      <c r="W49" s="92">
        <v>4163</v>
      </c>
      <c r="X49" s="92">
        <v>1668</v>
      </c>
      <c r="Y49" s="92">
        <v>29830</v>
      </c>
      <c r="Z49" s="92"/>
      <c r="AA49" s="92">
        <v>6545.9</v>
      </c>
      <c r="AB49" s="92"/>
      <c r="AC49" s="92">
        <v>4920</v>
      </c>
      <c r="AD49" s="92">
        <v>2841</v>
      </c>
      <c r="AE49" s="92">
        <v>4925.2</v>
      </c>
      <c r="AF49" s="92">
        <v>1625.9</v>
      </c>
      <c r="AG49" s="92"/>
      <c r="AH49" s="92"/>
      <c r="AI49" s="92">
        <v>660</v>
      </c>
      <c r="AJ49" s="92">
        <v>43.5</v>
      </c>
      <c r="AK49" s="92">
        <v>21.2</v>
      </c>
      <c r="AL49" s="92"/>
      <c r="AM49" s="92">
        <v>79</v>
      </c>
      <c r="AN49" s="92">
        <v>4</v>
      </c>
      <c r="AO49" s="92">
        <v>149.19999999999999</v>
      </c>
      <c r="AP49" s="92">
        <v>80.099999999999994</v>
      </c>
      <c r="AQ49" s="92">
        <v>47</v>
      </c>
      <c r="AR49" s="92">
        <v>2682.5</v>
      </c>
      <c r="AS49" s="92">
        <v>1449.5</v>
      </c>
      <c r="AT49" s="92">
        <v>28</v>
      </c>
      <c r="AU49" s="92">
        <v>2088.3000000000002</v>
      </c>
      <c r="AV49" s="92">
        <v>1311.4</v>
      </c>
      <c r="AW49" s="92"/>
      <c r="AX49" s="92"/>
      <c r="AY49" s="92"/>
      <c r="AZ49" s="93"/>
      <c r="BA49" s="93"/>
      <c r="BB49" s="93"/>
      <c r="BC49" s="92"/>
      <c r="BD49" s="92"/>
      <c r="BE49" s="92"/>
      <c r="BF49" s="92"/>
      <c r="BG49" s="92"/>
      <c r="BH49" s="92"/>
      <c r="BI49" s="92"/>
      <c r="BJ49" s="92"/>
      <c r="BK49" s="61"/>
      <c r="BL49" s="61">
        <v>197</v>
      </c>
      <c r="BM49" s="61" t="s">
        <v>184</v>
      </c>
      <c r="BN49" s="62" t="s">
        <v>350</v>
      </c>
      <c r="BO49" s="62"/>
      <c r="BP49" s="63" t="s">
        <v>470</v>
      </c>
      <c r="BQ49" s="64" t="s">
        <v>351</v>
      </c>
      <c r="BR49" s="65">
        <v>26079127</v>
      </c>
      <c r="BS49" s="65"/>
      <c r="BT49" s="65"/>
      <c r="BU49" s="66">
        <v>26079127</v>
      </c>
      <c r="BV49" s="67"/>
      <c r="BW49" s="65"/>
      <c r="BX49" s="65"/>
      <c r="BY49" s="65">
        <v>22144635</v>
      </c>
      <c r="BZ49" s="65"/>
      <c r="CA49" s="65"/>
      <c r="CB49" s="65">
        <v>22144635</v>
      </c>
      <c r="CC49" s="65" t="e">
        <v>#REF!</v>
      </c>
      <c r="CD49" s="65"/>
      <c r="CE49" s="65"/>
      <c r="CF49" s="65">
        <v>22144635</v>
      </c>
      <c r="CG49" s="65"/>
      <c r="CH49" s="65"/>
      <c r="CI49" s="67">
        <v>1699019</v>
      </c>
      <c r="CJ49" s="65"/>
      <c r="CK49" s="65"/>
      <c r="CL49" s="20">
        <v>0.7</v>
      </c>
      <c r="CM49" s="65"/>
      <c r="CN49" s="65">
        <v>1699019</v>
      </c>
      <c r="CO49" s="68"/>
      <c r="CP49" s="69">
        <v>1025</v>
      </c>
      <c r="CQ49" s="70" t="s">
        <v>345</v>
      </c>
      <c r="CR49" s="71" t="s">
        <v>185</v>
      </c>
      <c r="CS49" s="72">
        <v>179</v>
      </c>
      <c r="CT49" s="73" t="s">
        <v>351</v>
      </c>
      <c r="CU49" s="74">
        <v>1625.9</v>
      </c>
      <c r="CV49" s="77">
        <v>660</v>
      </c>
      <c r="CW49" s="76">
        <v>3980.8775625467479</v>
      </c>
      <c r="CX49" s="77">
        <v>6472508.8289447576</v>
      </c>
      <c r="CY49" s="78" t="s">
        <v>438</v>
      </c>
      <c r="CZ49" s="79"/>
      <c r="DA49" s="80"/>
      <c r="DB49" s="20"/>
      <c r="DC49" s="81"/>
      <c r="DD49" s="82"/>
      <c r="DE49" s="53"/>
      <c r="DF49" s="53"/>
      <c r="DG49" s="53"/>
      <c r="DH49" s="53"/>
      <c r="DI49" s="53"/>
      <c r="DJ49" s="53"/>
      <c r="DK49" s="53"/>
      <c r="DL49" s="53"/>
      <c r="DM49" s="53"/>
      <c r="DN49" s="83">
        <v>21.2</v>
      </c>
      <c r="DO49" s="90">
        <v>11.3</v>
      </c>
      <c r="DP49" s="90">
        <v>78.5</v>
      </c>
      <c r="DQ49" s="90">
        <v>78.5</v>
      </c>
      <c r="DR49" s="55">
        <f t="shared" si="8"/>
        <v>208.8</v>
      </c>
      <c r="DS49" s="55">
        <f t="shared" si="9"/>
        <v>0</v>
      </c>
      <c r="DT49" s="84">
        <v>287.3</v>
      </c>
      <c r="DU49" s="21">
        <v>78.5</v>
      </c>
      <c r="DV49" s="55">
        <f t="shared" si="10"/>
        <v>1754257.1178837451</v>
      </c>
      <c r="DW49" s="8">
        <v>2413783.86</v>
      </c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</row>
    <row r="50" spans="1:200" s="14" customFormat="1" ht="63" customHeight="1" x14ac:dyDescent="0.25">
      <c r="A50" s="22">
        <v>46</v>
      </c>
      <c r="B50" s="22">
        <v>1511</v>
      </c>
      <c r="C50" s="22">
        <v>196</v>
      </c>
      <c r="D50" s="22" t="s">
        <v>341</v>
      </c>
      <c r="E50" s="56" t="s">
        <v>89</v>
      </c>
      <c r="F50" s="57">
        <v>79</v>
      </c>
      <c r="G50" s="58" t="s">
        <v>343</v>
      </c>
      <c r="H50" s="61" t="s">
        <v>184</v>
      </c>
      <c r="I50" s="91" t="s">
        <v>352</v>
      </c>
      <c r="J50" s="61">
        <v>10</v>
      </c>
      <c r="K50" s="61">
        <v>281</v>
      </c>
      <c r="L50" s="61" t="s">
        <v>184</v>
      </c>
      <c r="M50" s="61"/>
      <c r="N50" s="59">
        <v>4090.2</v>
      </c>
      <c r="O50" s="59">
        <v>296</v>
      </c>
      <c r="P50" s="92">
        <v>3794.2</v>
      </c>
      <c r="Q50" s="61">
        <v>1988</v>
      </c>
      <c r="R50" s="61" t="s">
        <v>312</v>
      </c>
      <c r="S50" s="61">
        <v>1992</v>
      </c>
      <c r="T50" s="61">
        <v>9</v>
      </c>
      <c r="U50" s="61">
        <v>1</v>
      </c>
      <c r="V50" s="61" t="s">
        <v>249</v>
      </c>
      <c r="W50" s="92">
        <v>1875</v>
      </c>
      <c r="X50" s="92">
        <v>622</v>
      </c>
      <c r="Y50" s="92">
        <v>17103</v>
      </c>
      <c r="Z50" s="92">
        <v>4010.2</v>
      </c>
      <c r="AA50" s="92">
        <v>0</v>
      </c>
      <c r="AB50" s="92">
        <v>0</v>
      </c>
      <c r="AC50" s="92">
        <v>3714.2</v>
      </c>
      <c r="AD50" s="92">
        <v>2095.4</v>
      </c>
      <c r="AE50" s="92">
        <v>3794.2</v>
      </c>
      <c r="AF50" s="92">
        <v>296</v>
      </c>
      <c r="AG50" s="92"/>
      <c r="AH50" s="92"/>
      <c r="AI50" s="92">
        <v>25.1</v>
      </c>
      <c r="AJ50" s="92">
        <v>25.1</v>
      </c>
      <c r="AK50" s="92"/>
      <c r="AL50" s="92">
        <v>270.89999999999998</v>
      </c>
      <c r="AM50" s="92">
        <v>72</v>
      </c>
      <c r="AN50" s="92">
        <v>18</v>
      </c>
      <c r="AO50" s="92">
        <v>720.7</v>
      </c>
      <c r="AP50" s="92">
        <v>332.7</v>
      </c>
      <c r="AQ50" s="92">
        <v>54</v>
      </c>
      <c r="AR50" s="92">
        <v>2993.5</v>
      </c>
      <c r="AS50" s="92">
        <v>1762.7</v>
      </c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>
        <v>1</v>
      </c>
      <c r="BK50" s="61"/>
      <c r="BL50" s="61">
        <v>281</v>
      </c>
      <c r="BM50" s="61" t="s">
        <v>184</v>
      </c>
      <c r="BN50" s="62" t="s">
        <v>353</v>
      </c>
      <c r="BO50" s="62"/>
      <c r="BP50" s="63" t="s">
        <v>471</v>
      </c>
      <c r="BQ50" s="64" t="s">
        <v>354</v>
      </c>
      <c r="BR50" s="65">
        <v>32104444</v>
      </c>
      <c r="BS50" s="67"/>
      <c r="BT50" s="67"/>
      <c r="BU50" s="66">
        <v>32104444</v>
      </c>
      <c r="BV50" s="65"/>
      <c r="BW50" s="65"/>
      <c r="BX50" s="65"/>
      <c r="BY50" s="65">
        <v>28044931</v>
      </c>
      <c r="BZ50" s="65"/>
      <c r="CA50" s="65"/>
      <c r="CB50" s="65">
        <v>28044931</v>
      </c>
      <c r="CC50" s="65">
        <v>563</v>
      </c>
      <c r="CD50" s="65"/>
      <c r="CE50" s="65"/>
      <c r="CF50" s="65">
        <v>28044931</v>
      </c>
      <c r="CG50" s="65"/>
      <c r="CH50" s="65"/>
      <c r="CI50" s="67">
        <v>645703</v>
      </c>
      <c r="CJ50" s="65"/>
      <c r="CK50" s="65"/>
      <c r="CL50" s="20">
        <v>0.7</v>
      </c>
      <c r="CM50" s="65"/>
      <c r="CN50" s="65">
        <v>645703</v>
      </c>
      <c r="CO50" s="68"/>
      <c r="CP50" s="69">
        <v>1109</v>
      </c>
      <c r="CQ50" s="70" t="s">
        <v>345</v>
      </c>
      <c r="CR50" s="71" t="s">
        <v>185</v>
      </c>
      <c r="CS50" s="72">
        <v>241</v>
      </c>
      <c r="CT50" s="73" t="s">
        <v>355</v>
      </c>
      <c r="CU50" s="74">
        <v>326.7</v>
      </c>
      <c r="CV50" s="77">
        <v>25.1</v>
      </c>
      <c r="CW50" s="76">
        <v>7849.1134907828473</v>
      </c>
      <c r="CX50" s="77">
        <v>2564305.3774387562</v>
      </c>
      <c r="CY50" s="78" t="s">
        <v>402</v>
      </c>
      <c r="CZ50" s="79"/>
      <c r="DA50" s="80"/>
      <c r="DB50" s="20"/>
      <c r="DC50" s="81"/>
      <c r="DD50" s="82"/>
      <c r="DE50" s="53"/>
      <c r="DF50" s="53"/>
      <c r="DG50" s="53"/>
      <c r="DH50" s="53"/>
      <c r="DI50" s="53"/>
      <c r="DJ50" s="53"/>
      <c r="DK50" s="53"/>
      <c r="DL50" s="53"/>
      <c r="DM50" s="53"/>
      <c r="DN50" s="83">
        <v>25.1</v>
      </c>
      <c r="DO50" s="90">
        <v>25.1</v>
      </c>
      <c r="DP50" s="90">
        <v>13.6</v>
      </c>
      <c r="DQ50" s="90">
        <v>0</v>
      </c>
      <c r="DR50" s="55">
        <f t="shared" si="8"/>
        <v>266.5</v>
      </c>
      <c r="DS50" s="55">
        <f t="shared" si="9"/>
        <v>0</v>
      </c>
      <c r="DT50" s="84">
        <v>280.10000000000002</v>
      </c>
      <c r="DU50" s="21">
        <v>0</v>
      </c>
      <c r="DV50" s="55">
        <f t="shared" si="10"/>
        <v>2286297.3346304889</v>
      </c>
      <c r="DW50" s="8">
        <v>2402971.42</v>
      </c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</row>
    <row r="51" spans="1:200" s="14" customFormat="1" ht="63" customHeight="1" x14ac:dyDescent="0.25">
      <c r="A51" s="22">
        <v>47</v>
      </c>
      <c r="B51" s="22">
        <v>1550</v>
      </c>
      <c r="C51" s="22">
        <v>649</v>
      </c>
      <c r="D51" s="22" t="s">
        <v>341</v>
      </c>
      <c r="E51" s="56" t="s">
        <v>89</v>
      </c>
      <c r="F51" s="57">
        <v>118</v>
      </c>
      <c r="G51" s="58" t="s">
        <v>343</v>
      </c>
      <c r="H51" s="61" t="s">
        <v>184</v>
      </c>
      <c r="I51" s="91" t="s">
        <v>218</v>
      </c>
      <c r="J51" s="61">
        <v>5</v>
      </c>
      <c r="K51" s="61">
        <v>449</v>
      </c>
      <c r="L51" s="61" t="s">
        <v>184</v>
      </c>
      <c r="M51" s="61"/>
      <c r="N51" s="59">
        <v>4310</v>
      </c>
      <c r="O51" s="59">
        <v>264.7</v>
      </c>
      <c r="P51" s="92">
        <v>4045.3</v>
      </c>
      <c r="Q51" s="61">
        <v>1978</v>
      </c>
      <c r="R51" s="61" t="s">
        <v>312</v>
      </c>
      <c r="S51" s="61">
        <v>1994</v>
      </c>
      <c r="T51" s="61">
        <v>9</v>
      </c>
      <c r="U51" s="61">
        <v>2</v>
      </c>
      <c r="V51" s="61">
        <v>14</v>
      </c>
      <c r="W51" s="92">
        <v>4455</v>
      </c>
      <c r="X51" s="92">
        <v>689</v>
      </c>
      <c r="Y51" s="92">
        <v>16688</v>
      </c>
      <c r="Z51" s="92">
        <v>4169</v>
      </c>
      <c r="AA51" s="92"/>
      <c r="AB51" s="92">
        <v>0</v>
      </c>
      <c r="AC51" s="92">
        <v>3904.3</v>
      </c>
      <c r="AD51" s="92">
        <v>2658.2</v>
      </c>
      <c r="AE51" s="92">
        <v>4045.3</v>
      </c>
      <c r="AF51" s="92">
        <v>264.7</v>
      </c>
      <c r="AG51" s="92"/>
      <c r="AH51" s="92"/>
      <c r="AI51" s="92">
        <v>33.799999999999997</v>
      </c>
      <c r="AJ51" s="92">
        <v>33.799999999999997</v>
      </c>
      <c r="AK51" s="92"/>
      <c r="AL51" s="92"/>
      <c r="AM51" s="92">
        <v>72</v>
      </c>
      <c r="AN51" s="92"/>
      <c r="AO51" s="92"/>
      <c r="AP51" s="92"/>
      <c r="AQ51" s="92">
        <v>18</v>
      </c>
      <c r="AR51" s="92">
        <v>779.8</v>
      </c>
      <c r="AS51" s="92">
        <v>489.8</v>
      </c>
      <c r="AT51" s="92">
        <v>54</v>
      </c>
      <c r="AU51" s="92">
        <v>3124.5</v>
      </c>
      <c r="AV51" s="92">
        <v>2168.4</v>
      </c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>
        <v>2</v>
      </c>
      <c r="BK51" s="61"/>
      <c r="BL51" s="61">
        <v>449</v>
      </c>
      <c r="BM51" s="61" t="s">
        <v>184</v>
      </c>
      <c r="BN51" s="62" t="s">
        <v>219</v>
      </c>
      <c r="BO51" s="62"/>
      <c r="BP51" s="63" t="s">
        <v>535</v>
      </c>
      <c r="BQ51" s="64" t="s">
        <v>220</v>
      </c>
      <c r="BR51" s="65">
        <v>33208390</v>
      </c>
      <c r="BS51" s="67"/>
      <c r="BT51" s="67"/>
      <c r="BU51" s="66">
        <v>33208390</v>
      </c>
      <c r="BV51" s="67"/>
      <c r="BW51" s="65"/>
      <c r="BX51" s="65"/>
      <c r="BY51" s="65">
        <v>47780606</v>
      </c>
      <c r="BZ51" s="65"/>
      <c r="CA51" s="65"/>
      <c r="CB51" s="65">
        <v>47780606</v>
      </c>
      <c r="CC51" s="65">
        <v>752</v>
      </c>
      <c r="CD51" s="65"/>
      <c r="CE51" s="65"/>
      <c r="CF51" s="65">
        <v>47780606</v>
      </c>
      <c r="CG51" s="65"/>
      <c r="CH51" s="65"/>
      <c r="CI51" s="67">
        <v>2991857</v>
      </c>
      <c r="CJ51" s="65"/>
      <c r="CK51" s="65"/>
      <c r="CL51" s="20">
        <v>0.7</v>
      </c>
      <c r="CM51" s="65"/>
      <c r="CN51" s="65">
        <v>2991857</v>
      </c>
      <c r="CO51" s="68"/>
      <c r="CP51" s="69">
        <v>1276</v>
      </c>
      <c r="CQ51" s="70" t="s">
        <v>345</v>
      </c>
      <c r="CR51" s="71" t="s">
        <v>185</v>
      </c>
      <c r="CS51" s="72">
        <v>366</v>
      </c>
      <c r="CT51" s="73" t="s">
        <v>221</v>
      </c>
      <c r="CU51" s="74">
        <v>264.7</v>
      </c>
      <c r="CV51" s="77">
        <v>33.799999999999997</v>
      </c>
      <c r="CW51" s="76">
        <v>7704.9628770301624</v>
      </c>
      <c r="CX51" s="77">
        <v>2039503.673549884</v>
      </c>
      <c r="CY51" s="78" t="s">
        <v>411</v>
      </c>
      <c r="CZ51" s="79"/>
      <c r="DA51" s="80"/>
      <c r="DB51" s="20"/>
      <c r="DC51" s="81"/>
      <c r="DD51" s="82"/>
      <c r="DE51" s="53"/>
      <c r="DF51" s="53"/>
      <c r="DG51" s="53"/>
      <c r="DH51" s="53"/>
      <c r="DI51" s="53"/>
      <c r="DJ51" s="53"/>
      <c r="DK51" s="53"/>
      <c r="DL51" s="53"/>
      <c r="DM51" s="53"/>
      <c r="DN51" s="83">
        <v>43.7</v>
      </c>
      <c r="DO51" s="90">
        <v>33.799999999999997</v>
      </c>
      <c r="DP51" s="90">
        <v>17.2</v>
      </c>
      <c r="DQ51" s="90">
        <v>17.2</v>
      </c>
      <c r="DR51" s="55">
        <f t="shared" si="8"/>
        <v>124.10000000000001</v>
      </c>
      <c r="DS51" s="55">
        <f t="shared" si="9"/>
        <v>0</v>
      </c>
      <c r="DT51" s="84">
        <v>141.30000000000001</v>
      </c>
      <c r="DU51" s="21">
        <v>17.2</v>
      </c>
      <c r="DV51" s="55">
        <f t="shared" si="10"/>
        <v>1305659.4725690021</v>
      </c>
      <c r="DW51" s="8">
        <v>1486621.14</v>
      </c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</row>
    <row r="52" spans="1:200" s="14" customFormat="1" ht="63" customHeight="1" x14ac:dyDescent="0.25">
      <c r="A52" s="22">
        <v>48</v>
      </c>
      <c r="B52" s="22">
        <v>1559</v>
      </c>
      <c r="C52" s="22">
        <v>425</v>
      </c>
      <c r="D52" s="22" t="s">
        <v>341</v>
      </c>
      <c r="E52" s="56" t="s">
        <v>89</v>
      </c>
      <c r="F52" s="57">
        <v>127</v>
      </c>
      <c r="G52" s="58" t="s">
        <v>343</v>
      </c>
      <c r="H52" s="61" t="s">
        <v>184</v>
      </c>
      <c r="I52" s="91" t="s">
        <v>222</v>
      </c>
      <c r="J52" s="61">
        <v>4</v>
      </c>
      <c r="K52" s="61">
        <v>461</v>
      </c>
      <c r="L52" s="61" t="s">
        <v>184</v>
      </c>
      <c r="M52" s="61"/>
      <c r="N52" s="59">
        <v>7606.3</v>
      </c>
      <c r="O52" s="59">
        <v>1435.5</v>
      </c>
      <c r="P52" s="92">
        <v>6170.8</v>
      </c>
      <c r="Q52" s="61">
        <v>1968</v>
      </c>
      <c r="R52" s="61" t="s">
        <v>307</v>
      </c>
      <c r="S52" s="61">
        <v>1994</v>
      </c>
      <c r="T52" s="61">
        <v>6</v>
      </c>
      <c r="U52" s="61">
        <v>8</v>
      </c>
      <c r="V52" s="61">
        <v>18</v>
      </c>
      <c r="W52" s="92">
        <v>3820</v>
      </c>
      <c r="X52" s="92">
        <v>1811</v>
      </c>
      <c r="Y52" s="92">
        <v>31370</v>
      </c>
      <c r="Z52" s="92"/>
      <c r="AA52" s="92">
        <v>7771.7</v>
      </c>
      <c r="AB52" s="92">
        <v>0</v>
      </c>
      <c r="AC52" s="92">
        <v>6170.8</v>
      </c>
      <c r="AD52" s="92">
        <v>4147.2</v>
      </c>
      <c r="AE52" s="92">
        <v>6170.8</v>
      </c>
      <c r="AF52" s="92">
        <v>1600.9</v>
      </c>
      <c r="AG52" s="92"/>
      <c r="AH52" s="92">
        <v>165.4</v>
      </c>
      <c r="AI52" s="92">
        <v>319.10000000000002</v>
      </c>
      <c r="AJ52" s="92">
        <v>39.700000000000003</v>
      </c>
      <c r="AK52" s="92"/>
      <c r="AL52" s="92">
        <v>186.8</v>
      </c>
      <c r="AM52" s="92">
        <v>130</v>
      </c>
      <c r="AN52" s="92">
        <v>23</v>
      </c>
      <c r="AO52" s="92">
        <v>713.5</v>
      </c>
      <c r="AP52" s="92">
        <v>385.2</v>
      </c>
      <c r="AQ52" s="92">
        <v>70</v>
      </c>
      <c r="AR52" s="92">
        <v>3259.1</v>
      </c>
      <c r="AS52" s="92">
        <v>2163.3000000000002</v>
      </c>
      <c r="AT52" s="92">
        <v>28</v>
      </c>
      <c r="AU52" s="92">
        <v>1627.7</v>
      </c>
      <c r="AV52" s="92">
        <v>1172.4000000000001</v>
      </c>
      <c r="AW52" s="92">
        <v>9</v>
      </c>
      <c r="AX52" s="92">
        <v>570.5</v>
      </c>
      <c r="AY52" s="92">
        <v>426.3</v>
      </c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61"/>
      <c r="BL52" s="61">
        <v>461</v>
      </c>
      <c r="BM52" s="61" t="s">
        <v>184</v>
      </c>
      <c r="BN52" s="62" t="s">
        <v>223</v>
      </c>
      <c r="BO52" s="62"/>
      <c r="BP52" s="63" t="s">
        <v>536</v>
      </c>
      <c r="BQ52" s="64" t="s">
        <v>224</v>
      </c>
      <c r="BR52" s="65">
        <v>35546064</v>
      </c>
      <c r="BS52" s="67"/>
      <c r="BT52" s="67"/>
      <c r="BU52" s="66">
        <v>35546064</v>
      </c>
      <c r="BV52" s="67"/>
      <c r="BW52" s="65"/>
      <c r="BX52" s="65"/>
      <c r="BY52" s="65" t="e">
        <v>#REF!</v>
      </c>
      <c r="BZ52" s="65"/>
      <c r="CA52" s="65"/>
      <c r="CB52" s="65" t="e">
        <v>#REF!</v>
      </c>
      <c r="CC52" s="65" t="e">
        <v>#REF!</v>
      </c>
      <c r="CD52" s="65"/>
      <c r="CE52" s="65"/>
      <c r="CF52" s="65" t="e">
        <v>#REF!</v>
      </c>
      <c r="CG52" s="65"/>
      <c r="CH52" s="65"/>
      <c r="CI52" s="67">
        <v>637637</v>
      </c>
      <c r="CJ52" s="65"/>
      <c r="CK52" s="65"/>
      <c r="CL52" s="20">
        <v>0.7</v>
      </c>
      <c r="CM52" s="65"/>
      <c r="CN52" s="65">
        <v>637637</v>
      </c>
      <c r="CO52" s="68"/>
      <c r="CP52" s="69">
        <v>1288</v>
      </c>
      <c r="CQ52" s="70" t="s">
        <v>345</v>
      </c>
      <c r="CR52" s="71" t="s">
        <v>185</v>
      </c>
      <c r="CS52" s="72">
        <v>376</v>
      </c>
      <c r="CT52" s="73" t="s">
        <v>225</v>
      </c>
      <c r="CU52" s="74">
        <v>1399</v>
      </c>
      <c r="CV52" s="77">
        <v>319.10000000000002</v>
      </c>
      <c r="CW52" s="76">
        <v>4673.2398143644086</v>
      </c>
      <c r="CX52" s="77">
        <v>6537862.5002958076</v>
      </c>
      <c r="CY52" s="78" t="s">
        <v>412</v>
      </c>
      <c r="CZ52" s="79"/>
      <c r="DA52" s="80"/>
      <c r="DB52" s="20"/>
      <c r="DC52" s="81"/>
      <c r="DD52" s="82"/>
      <c r="DE52" s="53"/>
      <c r="DF52" s="53"/>
      <c r="DG52" s="53"/>
      <c r="DH52" s="53"/>
      <c r="DI52" s="53"/>
      <c r="DJ52" s="53"/>
      <c r="DK52" s="53"/>
      <c r="DL52" s="53"/>
      <c r="DM52" s="53"/>
      <c r="DN52" s="83">
        <v>5</v>
      </c>
      <c r="DO52" s="90">
        <v>0</v>
      </c>
      <c r="DP52" s="90">
        <v>17.399999999999999</v>
      </c>
      <c r="DQ52" s="90">
        <v>17.399999999999999</v>
      </c>
      <c r="DR52" s="55">
        <f t="shared" si="8"/>
        <v>100.6</v>
      </c>
      <c r="DS52" s="55">
        <f t="shared" si="9"/>
        <v>0</v>
      </c>
      <c r="DT52" s="84">
        <v>118</v>
      </c>
      <c r="DU52" s="21">
        <v>17.399999999999999</v>
      </c>
      <c r="DV52" s="55">
        <f t="shared" si="10"/>
        <v>726056.30484745756</v>
      </c>
      <c r="DW52" s="8">
        <v>851636.62</v>
      </c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</row>
    <row r="53" spans="1:200" s="14" customFormat="1" ht="63" customHeight="1" x14ac:dyDescent="0.25">
      <c r="A53" s="22">
        <v>49</v>
      </c>
      <c r="B53" s="22">
        <v>1575</v>
      </c>
      <c r="C53" s="22">
        <v>405</v>
      </c>
      <c r="D53" s="22" t="s">
        <v>341</v>
      </c>
      <c r="E53" s="56" t="s">
        <v>89</v>
      </c>
      <c r="F53" s="57">
        <v>143</v>
      </c>
      <c r="G53" s="58" t="s">
        <v>343</v>
      </c>
      <c r="H53" s="61" t="s">
        <v>184</v>
      </c>
      <c r="I53" s="91" t="s">
        <v>245</v>
      </c>
      <c r="J53" s="61">
        <v>2</v>
      </c>
      <c r="K53" s="61">
        <v>580</v>
      </c>
      <c r="L53" s="61" t="s">
        <v>184</v>
      </c>
      <c r="M53" s="61"/>
      <c r="N53" s="59">
        <v>4015.7</v>
      </c>
      <c r="O53" s="59">
        <v>1293.2</v>
      </c>
      <c r="P53" s="92">
        <v>2722.5</v>
      </c>
      <c r="Q53" s="61">
        <v>1955</v>
      </c>
      <c r="R53" s="61" t="s">
        <v>307</v>
      </c>
      <c r="S53" s="61">
        <v>1989</v>
      </c>
      <c r="T53" s="61">
        <v>5</v>
      </c>
      <c r="U53" s="61">
        <v>3</v>
      </c>
      <c r="V53" s="61">
        <v>23</v>
      </c>
      <c r="W53" s="92">
        <v>1592</v>
      </c>
      <c r="X53" s="92">
        <v>1045</v>
      </c>
      <c r="Y53" s="92">
        <v>19747</v>
      </c>
      <c r="Z53" s="92"/>
      <c r="AA53" s="92">
        <v>4015.7</v>
      </c>
      <c r="AB53" s="92"/>
      <c r="AC53" s="92">
        <v>2722.5</v>
      </c>
      <c r="AD53" s="92">
        <v>1616.9</v>
      </c>
      <c r="AE53" s="92">
        <v>2722.5</v>
      </c>
      <c r="AF53" s="92">
        <v>1293.2</v>
      </c>
      <c r="AG53" s="92"/>
      <c r="AH53" s="92"/>
      <c r="AI53" s="92">
        <v>609.79999999999995</v>
      </c>
      <c r="AJ53" s="92">
        <v>23.3</v>
      </c>
      <c r="AK53" s="92"/>
      <c r="AL53" s="92"/>
      <c r="AM53" s="92">
        <v>47</v>
      </c>
      <c r="AN53" s="92"/>
      <c r="AO53" s="92"/>
      <c r="AP53" s="92"/>
      <c r="AQ53" s="92">
        <v>27</v>
      </c>
      <c r="AR53" s="92">
        <v>1352</v>
      </c>
      <c r="AS53" s="92">
        <v>749.7</v>
      </c>
      <c r="AT53" s="92">
        <v>12</v>
      </c>
      <c r="AU53" s="92">
        <v>771.1</v>
      </c>
      <c r="AV53" s="92">
        <v>500.6</v>
      </c>
      <c r="AW53" s="92">
        <v>8</v>
      </c>
      <c r="AX53" s="92">
        <v>599.4</v>
      </c>
      <c r="AY53" s="92">
        <v>366.6</v>
      </c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61"/>
      <c r="BL53" s="61">
        <v>580</v>
      </c>
      <c r="BM53" s="61" t="s">
        <v>184</v>
      </c>
      <c r="BN53" s="62" t="s">
        <v>246</v>
      </c>
      <c r="BO53" s="62"/>
      <c r="BP53" s="63" t="s">
        <v>537</v>
      </c>
      <c r="BQ53" s="64" t="s">
        <v>247</v>
      </c>
      <c r="BR53" s="65">
        <v>20378895</v>
      </c>
      <c r="BS53" s="67"/>
      <c r="BT53" s="67"/>
      <c r="BU53" s="66">
        <v>20378895</v>
      </c>
      <c r="BV53" s="67"/>
      <c r="BW53" s="65"/>
      <c r="BX53" s="65"/>
      <c r="BY53" s="65">
        <v>18688862</v>
      </c>
      <c r="BZ53" s="65"/>
      <c r="CA53" s="65"/>
      <c r="CB53" s="65">
        <v>18688862</v>
      </c>
      <c r="CC53" s="65">
        <v>913</v>
      </c>
      <c r="CD53" s="65"/>
      <c r="CE53" s="65"/>
      <c r="CF53" s="65">
        <v>18688862</v>
      </c>
      <c r="CG53" s="65"/>
      <c r="CH53" s="65"/>
      <c r="CI53" s="67">
        <v>2879600</v>
      </c>
      <c r="CJ53" s="65"/>
      <c r="CK53" s="65"/>
      <c r="CL53" s="20">
        <v>0.7</v>
      </c>
      <c r="CM53" s="65"/>
      <c r="CN53" s="65">
        <v>2879600</v>
      </c>
      <c r="CO53" s="68"/>
      <c r="CP53" s="69">
        <v>1406</v>
      </c>
      <c r="CQ53" s="70" t="s">
        <v>345</v>
      </c>
      <c r="CR53" s="71" t="s">
        <v>185</v>
      </c>
      <c r="CS53" s="72">
        <v>478</v>
      </c>
      <c r="CT53" s="73" t="s">
        <v>248</v>
      </c>
      <c r="CU53" s="74">
        <v>1293.2</v>
      </c>
      <c r="CV53" s="77">
        <v>609.79999999999995</v>
      </c>
      <c r="CW53" s="76">
        <v>5074.8051398261823</v>
      </c>
      <c r="CX53" s="77">
        <v>6562738.0068232194</v>
      </c>
      <c r="CY53" s="78" t="s">
        <v>425</v>
      </c>
      <c r="CZ53" s="79"/>
      <c r="DA53" s="80"/>
      <c r="DB53" s="20"/>
      <c r="DC53" s="81"/>
      <c r="DD53" s="82"/>
      <c r="DE53" s="53"/>
      <c r="DF53" s="53"/>
      <c r="DG53" s="53"/>
      <c r="DH53" s="53"/>
      <c r="DI53" s="53"/>
      <c r="DJ53" s="53"/>
      <c r="DK53" s="53"/>
      <c r="DL53" s="53"/>
      <c r="DM53" s="53"/>
      <c r="DN53" s="83">
        <v>25</v>
      </c>
      <c r="DO53" s="90">
        <v>25</v>
      </c>
      <c r="DP53" s="90">
        <v>16.8</v>
      </c>
      <c r="DQ53" s="90">
        <v>16.8</v>
      </c>
      <c r="DR53" s="55">
        <f t="shared" si="8"/>
        <v>32.299999999999997</v>
      </c>
      <c r="DS53" s="55">
        <f t="shared" si="9"/>
        <v>0</v>
      </c>
      <c r="DT53" s="84">
        <v>49.1</v>
      </c>
      <c r="DU53" s="21">
        <v>16.8</v>
      </c>
      <c r="DV53" s="55">
        <f t="shared" si="10"/>
        <v>304372.622892057</v>
      </c>
      <c r="DW53" s="8">
        <v>462684.08</v>
      </c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</row>
    <row r="54" spans="1:200" s="14" customFormat="1" ht="63" customHeight="1" x14ac:dyDescent="0.25">
      <c r="A54" s="22">
        <v>50</v>
      </c>
      <c r="B54" s="22">
        <v>1602</v>
      </c>
      <c r="C54" s="22">
        <v>48</v>
      </c>
      <c r="D54" s="22" t="s">
        <v>341</v>
      </c>
      <c r="E54" s="56" t="s">
        <v>89</v>
      </c>
      <c r="F54" s="57">
        <v>170</v>
      </c>
      <c r="G54" s="58" t="s">
        <v>343</v>
      </c>
      <c r="H54" s="61" t="s">
        <v>184</v>
      </c>
      <c r="I54" s="91" t="s">
        <v>129</v>
      </c>
      <c r="J54" s="61">
        <v>9</v>
      </c>
      <c r="K54" s="61">
        <v>604</v>
      </c>
      <c r="L54" s="61" t="s">
        <v>184</v>
      </c>
      <c r="M54" s="61"/>
      <c r="N54" s="59">
        <v>10201.6</v>
      </c>
      <c r="O54" s="59">
        <v>1711</v>
      </c>
      <c r="P54" s="92">
        <v>8490.6</v>
      </c>
      <c r="Q54" s="61">
        <v>1953</v>
      </c>
      <c r="R54" s="61" t="s">
        <v>307</v>
      </c>
      <c r="S54" s="61">
        <v>1990</v>
      </c>
      <c r="T54" s="61">
        <v>6</v>
      </c>
      <c r="U54" s="61">
        <v>9</v>
      </c>
      <c r="V54" s="61">
        <v>30</v>
      </c>
      <c r="W54" s="92">
        <v>4698</v>
      </c>
      <c r="X54" s="92">
        <v>2444</v>
      </c>
      <c r="Y54" s="92">
        <v>47748</v>
      </c>
      <c r="Z54" s="92"/>
      <c r="AA54" s="92">
        <v>10317.799999999999</v>
      </c>
      <c r="AB54" s="92">
        <v>0</v>
      </c>
      <c r="AC54" s="92">
        <v>8490.6</v>
      </c>
      <c r="AD54" s="92">
        <v>5031.3999999999996</v>
      </c>
      <c r="AE54" s="92">
        <v>8490.6</v>
      </c>
      <c r="AF54" s="92">
        <v>1827.2</v>
      </c>
      <c r="AG54" s="92">
        <v>19.7</v>
      </c>
      <c r="AH54" s="92">
        <v>96.5</v>
      </c>
      <c r="AI54" s="92">
        <v>474.1</v>
      </c>
      <c r="AJ54" s="92">
        <v>40.4</v>
      </c>
      <c r="AK54" s="92"/>
      <c r="AL54" s="92"/>
      <c r="AM54" s="92">
        <v>135</v>
      </c>
      <c r="AN54" s="92">
        <v>2</v>
      </c>
      <c r="AO54" s="92">
        <v>70.900000000000006</v>
      </c>
      <c r="AP54" s="92">
        <v>22.4</v>
      </c>
      <c r="AQ54" s="92">
        <v>60</v>
      </c>
      <c r="AR54" s="92">
        <v>2995.1</v>
      </c>
      <c r="AS54" s="92">
        <v>1553.4</v>
      </c>
      <c r="AT54" s="92">
        <v>64</v>
      </c>
      <c r="AU54" s="92">
        <v>4580.7</v>
      </c>
      <c r="AV54" s="92">
        <v>2889</v>
      </c>
      <c r="AW54" s="92">
        <v>9</v>
      </c>
      <c r="AX54" s="92">
        <v>843.9</v>
      </c>
      <c r="AY54" s="92">
        <v>566.6</v>
      </c>
      <c r="AZ54" s="92"/>
      <c r="BA54" s="93"/>
      <c r="BB54" s="93"/>
      <c r="BC54" s="92"/>
      <c r="BD54" s="92"/>
      <c r="BE54" s="92"/>
      <c r="BF54" s="92"/>
      <c r="BG54" s="92"/>
      <c r="BH54" s="92"/>
      <c r="BI54" s="92"/>
      <c r="BJ54" s="92"/>
      <c r="BK54" s="61"/>
      <c r="BL54" s="61">
        <v>604</v>
      </c>
      <c r="BM54" s="61" t="s">
        <v>184</v>
      </c>
      <c r="BN54" s="62" t="s">
        <v>130</v>
      </c>
      <c r="BO54" s="62"/>
      <c r="BP54" s="63" t="s">
        <v>472</v>
      </c>
      <c r="BQ54" s="64" t="s">
        <v>131</v>
      </c>
      <c r="BR54" s="65">
        <v>40812539</v>
      </c>
      <c r="BS54" s="67"/>
      <c r="BT54" s="67"/>
      <c r="BU54" s="66">
        <v>40812539</v>
      </c>
      <c r="BV54" s="67"/>
      <c r="BW54" s="65"/>
      <c r="BX54" s="65"/>
      <c r="BY54" s="65" t="e">
        <v>#REF!</v>
      </c>
      <c r="BZ54" s="65"/>
      <c r="CA54" s="65"/>
      <c r="CB54" s="65" t="e">
        <v>#REF!</v>
      </c>
      <c r="CC54" s="65" t="e">
        <v>#REF!</v>
      </c>
      <c r="CD54" s="65"/>
      <c r="CE54" s="65"/>
      <c r="CF54" s="65" t="e">
        <v>#REF!</v>
      </c>
      <c r="CG54" s="65"/>
      <c r="CH54" s="65"/>
      <c r="CI54" s="67">
        <v>3900792</v>
      </c>
      <c r="CJ54" s="65"/>
      <c r="CK54" s="65"/>
      <c r="CL54" s="20">
        <v>0.7</v>
      </c>
      <c r="CM54" s="65"/>
      <c r="CN54" s="65">
        <v>3900792</v>
      </c>
      <c r="CO54" s="68"/>
      <c r="CP54" s="69">
        <v>1430</v>
      </c>
      <c r="CQ54" s="70" t="s">
        <v>345</v>
      </c>
      <c r="CR54" s="71" t="s">
        <v>185</v>
      </c>
      <c r="CS54" s="72">
        <v>499</v>
      </c>
      <c r="CT54" s="73" t="s">
        <v>132</v>
      </c>
      <c r="CU54" s="74">
        <v>1487</v>
      </c>
      <c r="CV54" s="77">
        <v>474.1</v>
      </c>
      <c r="CW54" s="76">
        <v>4000.6017683500627</v>
      </c>
      <c r="CX54" s="77">
        <v>5948894.8295365432</v>
      </c>
      <c r="CY54" s="78" t="s">
        <v>397</v>
      </c>
      <c r="CZ54" s="79"/>
      <c r="DA54" s="80"/>
      <c r="DB54" s="20"/>
      <c r="DC54" s="81"/>
      <c r="DD54" s="82"/>
      <c r="DE54" s="53"/>
      <c r="DF54" s="53"/>
      <c r="DG54" s="53"/>
      <c r="DH54" s="53"/>
      <c r="DI54" s="53"/>
      <c r="DJ54" s="53"/>
      <c r="DK54" s="53"/>
      <c r="DL54" s="53"/>
      <c r="DM54" s="53"/>
      <c r="DN54" s="83">
        <v>40.4</v>
      </c>
      <c r="DO54" s="90">
        <v>40.4</v>
      </c>
      <c r="DP54" s="90">
        <v>108.8</v>
      </c>
      <c r="DQ54" s="90">
        <v>108.8</v>
      </c>
      <c r="DR54" s="55">
        <f t="shared" si="8"/>
        <v>433.99999999999994</v>
      </c>
      <c r="DS54" s="55">
        <f t="shared" si="9"/>
        <v>0</v>
      </c>
      <c r="DT54" s="84">
        <v>542.79999999999995</v>
      </c>
      <c r="DU54" s="21">
        <v>108.8</v>
      </c>
      <c r="DV54" s="55">
        <f t="shared" si="10"/>
        <v>4521423.0338983051</v>
      </c>
      <c r="DW54" s="8">
        <v>5654904.2000000002</v>
      </c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</row>
    <row r="55" spans="1:200" s="14" customFormat="1" ht="63" customHeight="1" x14ac:dyDescent="0.25">
      <c r="A55" s="22">
        <v>51</v>
      </c>
      <c r="B55" s="22">
        <v>1614</v>
      </c>
      <c r="C55" s="22">
        <v>733</v>
      </c>
      <c r="D55" s="22" t="s">
        <v>341</v>
      </c>
      <c r="E55" s="56" t="s">
        <v>89</v>
      </c>
      <c r="F55" s="57">
        <v>182</v>
      </c>
      <c r="G55" s="58" t="s">
        <v>343</v>
      </c>
      <c r="H55" s="61" t="s">
        <v>184</v>
      </c>
      <c r="I55" s="91" t="s">
        <v>133</v>
      </c>
      <c r="J55" s="61">
        <v>7</v>
      </c>
      <c r="K55" s="61">
        <v>616</v>
      </c>
      <c r="L55" s="61" t="s">
        <v>184</v>
      </c>
      <c r="M55" s="61"/>
      <c r="N55" s="59">
        <v>4280.2</v>
      </c>
      <c r="O55" s="59">
        <v>279.89999999999998</v>
      </c>
      <c r="P55" s="92">
        <v>4000.3</v>
      </c>
      <c r="Q55" s="61">
        <v>1984</v>
      </c>
      <c r="R55" s="61" t="s">
        <v>312</v>
      </c>
      <c r="S55" s="61">
        <v>1992</v>
      </c>
      <c r="T55" s="61">
        <v>9</v>
      </c>
      <c r="U55" s="61">
        <v>2</v>
      </c>
      <c r="V55" s="61">
        <v>6</v>
      </c>
      <c r="W55" s="92">
        <v>2620</v>
      </c>
      <c r="X55" s="92">
        <v>657</v>
      </c>
      <c r="Y55" s="92">
        <v>16203</v>
      </c>
      <c r="Z55" s="92">
        <v>4095.6</v>
      </c>
      <c r="AA55" s="92"/>
      <c r="AB55" s="92">
        <v>0</v>
      </c>
      <c r="AC55" s="92">
        <v>3815.7</v>
      </c>
      <c r="AD55" s="92">
        <v>2529.5</v>
      </c>
      <c r="AE55" s="92">
        <v>4000.3</v>
      </c>
      <c r="AF55" s="92">
        <v>279.89999999999998</v>
      </c>
      <c r="AG55" s="92"/>
      <c r="AH55" s="92"/>
      <c r="AI55" s="92">
        <v>46.3</v>
      </c>
      <c r="AJ55" s="92">
        <v>46.3</v>
      </c>
      <c r="AK55" s="92"/>
      <c r="AL55" s="93"/>
      <c r="AM55" s="92">
        <v>72</v>
      </c>
      <c r="AN55" s="92"/>
      <c r="AO55" s="92"/>
      <c r="AP55" s="92"/>
      <c r="AQ55" s="92">
        <v>36</v>
      </c>
      <c r="AR55" s="92">
        <v>1556</v>
      </c>
      <c r="AS55" s="92">
        <v>983.7</v>
      </c>
      <c r="AT55" s="92">
        <v>36</v>
      </c>
      <c r="AU55" s="92">
        <v>2259.6999999999998</v>
      </c>
      <c r="AV55" s="92">
        <v>1545.8</v>
      </c>
      <c r="AW55" s="92"/>
      <c r="AX55" s="92"/>
      <c r="AY55" s="92"/>
      <c r="AZ55" s="92"/>
      <c r="BA55" s="92"/>
      <c r="BB55" s="92"/>
      <c r="BC55" s="92"/>
      <c r="BD55" s="92"/>
      <c r="BE55" s="92"/>
      <c r="BF55" s="92"/>
      <c r="BG55" s="92"/>
      <c r="BH55" s="92"/>
      <c r="BI55" s="92"/>
      <c r="BJ55" s="92">
        <v>2</v>
      </c>
      <c r="BK55" s="61"/>
      <c r="BL55" s="61">
        <v>616</v>
      </c>
      <c r="BM55" s="61" t="s">
        <v>184</v>
      </c>
      <c r="BN55" s="62" t="s">
        <v>134</v>
      </c>
      <c r="BO55" s="62"/>
      <c r="BP55" s="63" t="s">
        <v>473</v>
      </c>
      <c r="BQ55" s="64" t="s">
        <v>135</v>
      </c>
      <c r="BR55" s="65">
        <v>47733232</v>
      </c>
      <c r="BS55" s="67"/>
      <c r="BT55" s="67"/>
      <c r="BU55" s="66">
        <v>47733232</v>
      </c>
      <c r="BV55" s="65"/>
      <c r="BW55" s="65"/>
      <c r="BX55" s="65"/>
      <c r="BY55" s="65" t="e">
        <v>#REF!</v>
      </c>
      <c r="BZ55" s="65"/>
      <c r="CA55" s="65"/>
      <c r="CB55" s="65" t="e">
        <v>#REF!</v>
      </c>
      <c r="CC55" s="65" t="e">
        <v>#REF!</v>
      </c>
      <c r="CD55" s="65"/>
      <c r="CE55" s="65"/>
      <c r="CF55" s="65" t="e">
        <v>#REF!</v>
      </c>
      <c r="CG55" s="65"/>
      <c r="CH55" s="65"/>
      <c r="CI55" s="67">
        <v>676</v>
      </c>
      <c r="CJ55" s="65"/>
      <c r="CK55" s="65"/>
      <c r="CL55" s="20">
        <v>1</v>
      </c>
      <c r="CM55" s="65"/>
      <c r="CN55" s="65">
        <v>676</v>
      </c>
      <c r="CO55" s="68"/>
      <c r="CP55" s="69">
        <v>1442</v>
      </c>
      <c r="CQ55" s="70" t="s">
        <v>345</v>
      </c>
      <c r="CR55" s="71" t="s">
        <v>185</v>
      </c>
      <c r="CS55" s="72">
        <v>519</v>
      </c>
      <c r="CT55" s="73" t="s">
        <v>136</v>
      </c>
      <c r="CU55" s="74">
        <v>279.89999999999998</v>
      </c>
      <c r="CV55" s="77">
        <v>46.3</v>
      </c>
      <c r="CW55" s="76">
        <v>11152.103172748937</v>
      </c>
      <c r="CX55" s="77">
        <v>3121473.6780524272</v>
      </c>
      <c r="CY55" s="78" t="s">
        <v>435</v>
      </c>
      <c r="CZ55" s="79"/>
      <c r="DA55" s="80"/>
      <c r="DB55" s="20"/>
      <c r="DC55" s="81"/>
      <c r="DD55" s="82"/>
      <c r="DE55" s="53"/>
      <c r="DF55" s="53"/>
      <c r="DG55" s="53"/>
      <c r="DH55" s="53"/>
      <c r="DI55" s="53"/>
      <c r="DJ55" s="53"/>
      <c r="DK55" s="53"/>
      <c r="DL55" s="53"/>
      <c r="DM55" s="53"/>
      <c r="DN55" s="83">
        <v>46.3</v>
      </c>
      <c r="DO55" s="90">
        <v>46.3</v>
      </c>
      <c r="DP55" s="90">
        <v>46.7</v>
      </c>
      <c r="DQ55" s="90">
        <v>46.7</v>
      </c>
      <c r="DR55" s="55">
        <f t="shared" si="8"/>
        <v>217.8</v>
      </c>
      <c r="DS55" s="55">
        <f t="shared" si="9"/>
        <v>0</v>
      </c>
      <c r="DT55" s="84">
        <v>264.5</v>
      </c>
      <c r="DU55" s="21">
        <v>46.7</v>
      </c>
      <c r="DV55" s="55">
        <f t="shared" si="10"/>
        <v>1603293.7667750474</v>
      </c>
      <c r="DW55" s="8">
        <v>1947067.04</v>
      </c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</row>
    <row r="56" spans="1:200" s="14" customFormat="1" ht="63" customHeight="1" x14ac:dyDescent="0.25">
      <c r="A56" s="22">
        <v>52</v>
      </c>
      <c r="B56" s="22">
        <v>1618</v>
      </c>
      <c r="C56" s="22"/>
      <c r="D56" s="22" t="s">
        <v>341</v>
      </c>
      <c r="E56" s="56" t="s">
        <v>89</v>
      </c>
      <c r="F56" s="57">
        <v>186</v>
      </c>
      <c r="G56" s="58" t="s">
        <v>343</v>
      </c>
      <c r="H56" s="61" t="s">
        <v>184</v>
      </c>
      <c r="I56" s="91" t="s">
        <v>137</v>
      </c>
      <c r="J56" s="61">
        <v>7</v>
      </c>
      <c r="K56" s="61">
        <v>622</v>
      </c>
      <c r="L56" s="61" t="s">
        <v>184</v>
      </c>
      <c r="M56" s="61"/>
      <c r="N56" s="59">
        <v>4143.1000000000004</v>
      </c>
      <c r="O56" s="59">
        <v>163.19999999999999</v>
      </c>
      <c r="P56" s="92">
        <v>3979.9</v>
      </c>
      <c r="Q56" s="61">
        <v>1984</v>
      </c>
      <c r="R56" s="61" t="s">
        <v>312</v>
      </c>
      <c r="S56" s="61">
        <v>1995</v>
      </c>
      <c r="T56" s="61">
        <v>9</v>
      </c>
      <c r="U56" s="61">
        <v>2</v>
      </c>
      <c r="V56" s="61">
        <v>10</v>
      </c>
      <c r="W56" s="92">
        <v>4712</v>
      </c>
      <c r="X56" s="92">
        <v>645</v>
      </c>
      <c r="Y56" s="92">
        <v>14715</v>
      </c>
      <c r="Z56" s="92">
        <v>3966.5</v>
      </c>
      <c r="AA56" s="92"/>
      <c r="AB56" s="92">
        <v>0</v>
      </c>
      <c r="AC56" s="92">
        <v>3803.3</v>
      </c>
      <c r="AD56" s="92">
        <v>2569.5</v>
      </c>
      <c r="AE56" s="92">
        <v>3979.9</v>
      </c>
      <c r="AF56" s="92">
        <v>163.19999999999999</v>
      </c>
      <c r="AG56" s="92"/>
      <c r="AH56" s="92"/>
      <c r="AI56" s="92">
        <v>45.1</v>
      </c>
      <c r="AJ56" s="92">
        <v>45.1</v>
      </c>
      <c r="AK56" s="92"/>
      <c r="AL56" s="93"/>
      <c r="AM56" s="92">
        <v>72</v>
      </c>
      <c r="AN56" s="92"/>
      <c r="AO56" s="92"/>
      <c r="AP56" s="92"/>
      <c r="AQ56" s="92">
        <v>27</v>
      </c>
      <c r="AR56" s="92">
        <v>1155.5999999999999</v>
      </c>
      <c r="AS56" s="92">
        <v>733</v>
      </c>
      <c r="AT56" s="92">
        <v>45</v>
      </c>
      <c r="AU56" s="92">
        <v>2647.7</v>
      </c>
      <c r="AV56" s="92">
        <v>1836.5</v>
      </c>
      <c r="AW56" s="92"/>
      <c r="AX56" s="92"/>
      <c r="AY56" s="92"/>
      <c r="AZ56" s="92"/>
      <c r="BA56" s="92"/>
      <c r="BB56" s="92"/>
      <c r="BC56" s="92"/>
      <c r="BD56" s="92"/>
      <c r="BE56" s="92"/>
      <c r="BF56" s="92"/>
      <c r="BG56" s="92"/>
      <c r="BH56" s="92"/>
      <c r="BI56" s="92"/>
      <c r="BJ56" s="92">
        <v>2</v>
      </c>
      <c r="BK56" s="61"/>
      <c r="BL56" s="61">
        <v>622</v>
      </c>
      <c r="BM56" s="61" t="s">
        <v>184</v>
      </c>
      <c r="BN56" s="62" t="s">
        <v>138</v>
      </c>
      <c r="BO56" s="62"/>
      <c r="BP56" s="63" t="s">
        <v>474</v>
      </c>
      <c r="BQ56" s="64" t="s">
        <v>258</v>
      </c>
      <c r="BR56" s="65">
        <v>47021195</v>
      </c>
      <c r="BS56" s="67"/>
      <c r="BT56" s="67"/>
      <c r="BU56" s="66">
        <v>47021195</v>
      </c>
      <c r="BV56" s="67"/>
      <c r="BW56" s="65"/>
      <c r="BX56" s="65"/>
      <c r="BY56" s="65">
        <v>28298496</v>
      </c>
      <c r="BZ56" s="65"/>
      <c r="CA56" s="65"/>
      <c r="CB56" s="65">
        <v>28298496</v>
      </c>
      <c r="CC56" s="65">
        <v>37</v>
      </c>
      <c r="CD56" s="65"/>
      <c r="CE56" s="65"/>
      <c r="CF56" s="65">
        <v>28298496</v>
      </c>
      <c r="CG56" s="65"/>
      <c r="CH56" s="65"/>
      <c r="CI56" s="67">
        <v>1541926</v>
      </c>
      <c r="CJ56" s="65"/>
      <c r="CK56" s="65"/>
      <c r="CL56" s="20">
        <v>0.7</v>
      </c>
      <c r="CM56" s="65"/>
      <c r="CN56" s="65">
        <v>1541926</v>
      </c>
      <c r="CO56" s="68"/>
      <c r="CP56" s="69">
        <v>1448</v>
      </c>
      <c r="CQ56" s="70" t="s">
        <v>345</v>
      </c>
      <c r="CR56" s="71" t="s">
        <v>185</v>
      </c>
      <c r="CS56" s="72">
        <v>525</v>
      </c>
      <c r="CT56" s="73" t="s">
        <v>259</v>
      </c>
      <c r="CU56" s="74">
        <v>163.19999999999999</v>
      </c>
      <c r="CV56" s="77">
        <v>45.1</v>
      </c>
      <c r="CW56" s="76">
        <v>11349.278318167555</v>
      </c>
      <c r="CX56" s="77">
        <v>1852202.2215249448</v>
      </c>
      <c r="CY56" s="78"/>
      <c r="CZ56" s="79"/>
      <c r="DA56" s="80"/>
      <c r="DB56" s="20"/>
      <c r="DC56" s="81"/>
      <c r="DD56" s="82"/>
      <c r="DE56" s="53"/>
      <c r="DF56" s="53"/>
      <c r="DG56" s="53"/>
      <c r="DH56" s="53"/>
      <c r="DI56" s="53"/>
      <c r="DJ56" s="53"/>
      <c r="DK56" s="53"/>
      <c r="DL56" s="53"/>
      <c r="DM56" s="53"/>
      <c r="DN56" s="83">
        <v>45.1</v>
      </c>
      <c r="DO56" s="90">
        <v>45.1</v>
      </c>
      <c r="DP56" s="90">
        <v>63.7</v>
      </c>
      <c r="DQ56" s="90">
        <v>50.7</v>
      </c>
      <c r="DR56" s="55">
        <f t="shared" si="8"/>
        <v>308.60000000000002</v>
      </c>
      <c r="DS56" s="55">
        <f t="shared" si="9"/>
        <v>0</v>
      </c>
      <c r="DT56" s="84">
        <v>372.3</v>
      </c>
      <c r="DU56" s="21">
        <v>50.7</v>
      </c>
      <c r="DV56" s="55">
        <f t="shared" si="10"/>
        <v>2227816.3985656728</v>
      </c>
      <c r="DW56" s="8">
        <v>2687673.51</v>
      </c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</row>
    <row r="57" spans="1:200" s="14" customFormat="1" ht="63" customHeight="1" x14ac:dyDescent="0.25">
      <c r="A57" s="22">
        <v>53</v>
      </c>
      <c r="B57" s="22">
        <v>1642</v>
      </c>
      <c r="C57" s="22">
        <v>283</v>
      </c>
      <c r="D57" s="22" t="s">
        <v>341</v>
      </c>
      <c r="E57" s="56" t="s">
        <v>89</v>
      </c>
      <c r="F57" s="57">
        <v>210</v>
      </c>
      <c r="G57" s="58" t="s">
        <v>343</v>
      </c>
      <c r="H57" s="61" t="s">
        <v>184</v>
      </c>
      <c r="I57" s="91" t="s">
        <v>260</v>
      </c>
      <c r="J57" s="61">
        <v>1</v>
      </c>
      <c r="K57" s="61">
        <v>633</v>
      </c>
      <c r="L57" s="61" t="s">
        <v>184</v>
      </c>
      <c r="M57" s="61"/>
      <c r="N57" s="59">
        <v>5615.6</v>
      </c>
      <c r="O57" s="59">
        <v>1665.6</v>
      </c>
      <c r="P57" s="92">
        <v>3950</v>
      </c>
      <c r="Q57" s="61">
        <v>1957</v>
      </c>
      <c r="R57" s="61" t="s">
        <v>307</v>
      </c>
      <c r="S57" s="61">
        <v>1985</v>
      </c>
      <c r="T57" s="61">
        <v>5</v>
      </c>
      <c r="U57" s="61">
        <v>5</v>
      </c>
      <c r="V57" s="61">
        <v>15</v>
      </c>
      <c r="W57" s="92">
        <v>3454</v>
      </c>
      <c r="X57" s="92">
        <v>1360</v>
      </c>
      <c r="Y57" s="92">
        <v>26477</v>
      </c>
      <c r="Z57" s="92"/>
      <c r="AA57" s="92">
        <v>5615.6</v>
      </c>
      <c r="AB57" s="92"/>
      <c r="AC57" s="92">
        <v>3950</v>
      </c>
      <c r="AD57" s="92">
        <v>2351.1999999999998</v>
      </c>
      <c r="AE57" s="92">
        <v>3950</v>
      </c>
      <c r="AF57" s="92">
        <v>1665.6</v>
      </c>
      <c r="AG57" s="92"/>
      <c r="AH57" s="92"/>
      <c r="AI57" s="92">
        <v>963</v>
      </c>
      <c r="AJ57" s="92">
        <v>74.400000000000006</v>
      </c>
      <c r="AK57" s="92"/>
      <c r="AL57" s="92"/>
      <c r="AM57" s="92">
        <v>64</v>
      </c>
      <c r="AN57" s="92"/>
      <c r="AO57" s="92"/>
      <c r="AP57" s="92"/>
      <c r="AQ57" s="92">
        <v>35</v>
      </c>
      <c r="AR57" s="92">
        <v>1881.4</v>
      </c>
      <c r="AS57" s="92">
        <v>975.5</v>
      </c>
      <c r="AT57" s="92">
        <v>25</v>
      </c>
      <c r="AU57" s="92">
        <v>1652</v>
      </c>
      <c r="AV57" s="92">
        <v>1094.3</v>
      </c>
      <c r="AW57" s="92">
        <v>4</v>
      </c>
      <c r="AX57" s="92">
        <v>416.6</v>
      </c>
      <c r="AY57" s="92">
        <v>281.39999999999998</v>
      </c>
      <c r="AZ57" s="92"/>
      <c r="BA57" s="92"/>
      <c r="BB57" s="92"/>
      <c r="BC57" s="92"/>
      <c r="BD57" s="92"/>
      <c r="BE57" s="92"/>
      <c r="BF57" s="92"/>
      <c r="BG57" s="92"/>
      <c r="BH57" s="92"/>
      <c r="BI57" s="92"/>
      <c r="BJ57" s="92"/>
      <c r="BK57" s="61"/>
      <c r="BL57" s="61">
        <v>633</v>
      </c>
      <c r="BM57" s="61" t="s">
        <v>184</v>
      </c>
      <c r="BN57" s="62"/>
      <c r="BO57" s="62"/>
      <c r="BP57" s="63" t="s">
        <v>475</v>
      </c>
      <c r="BQ57" s="64" t="s">
        <v>261</v>
      </c>
      <c r="BR57" s="65">
        <v>26853339</v>
      </c>
      <c r="BS57" s="65"/>
      <c r="BT57" s="65"/>
      <c r="BU57" s="66">
        <v>26853339</v>
      </c>
      <c r="BV57" s="67"/>
      <c r="BW57" s="65"/>
      <c r="BX57" s="65"/>
      <c r="BY57" s="65" t="e">
        <v>#REF!</v>
      </c>
      <c r="BZ57" s="65"/>
      <c r="CA57" s="65"/>
      <c r="CB57" s="65" t="e">
        <v>#REF!</v>
      </c>
      <c r="CC57" s="65" t="e">
        <v>#REF!</v>
      </c>
      <c r="CD57" s="65"/>
      <c r="CE57" s="65"/>
      <c r="CF57" s="65" t="e">
        <v>#REF!</v>
      </c>
      <c r="CG57" s="65"/>
      <c r="CH57" s="65"/>
      <c r="CI57" s="67">
        <v>965135</v>
      </c>
      <c r="CJ57" s="65"/>
      <c r="CK57" s="65"/>
      <c r="CL57" s="20"/>
      <c r="CM57" s="65"/>
      <c r="CN57" s="65">
        <v>965135</v>
      </c>
      <c r="CO57" s="68"/>
      <c r="CP57" s="69">
        <v>1459</v>
      </c>
      <c r="CQ57" s="70" t="s">
        <v>345</v>
      </c>
      <c r="CR57" s="71" t="s">
        <v>185</v>
      </c>
      <c r="CS57" s="72">
        <v>528</v>
      </c>
      <c r="CT57" s="73" t="s">
        <v>262</v>
      </c>
      <c r="CU57" s="74">
        <v>1686.5</v>
      </c>
      <c r="CV57" s="77">
        <v>963</v>
      </c>
      <c r="CW57" s="76">
        <v>4781.9180497186408</v>
      </c>
      <c r="CX57" s="77">
        <v>8064704.7908504875</v>
      </c>
      <c r="CY57" s="78" t="s">
        <v>415</v>
      </c>
      <c r="CZ57" s="79"/>
      <c r="DA57" s="80"/>
      <c r="DB57" s="20"/>
      <c r="DC57" s="81"/>
      <c r="DD57" s="82"/>
      <c r="DE57" s="53"/>
      <c r="DF57" s="53"/>
      <c r="DG57" s="53"/>
      <c r="DH57" s="53"/>
      <c r="DI57" s="53"/>
      <c r="DJ57" s="53"/>
      <c r="DK57" s="53"/>
      <c r="DL57" s="53"/>
      <c r="DM57" s="53"/>
      <c r="DN57" s="83">
        <v>85.3</v>
      </c>
      <c r="DO57" s="90">
        <v>85.3</v>
      </c>
      <c r="DP57" s="90">
        <v>132.69999999999999</v>
      </c>
      <c r="DQ57" s="90">
        <v>132.69999999999999</v>
      </c>
      <c r="DR57" s="55">
        <f t="shared" si="8"/>
        <v>86.200000000000017</v>
      </c>
      <c r="DS57" s="55">
        <f t="shared" si="9"/>
        <v>86.200000000000017</v>
      </c>
      <c r="DT57" s="84">
        <v>218.9</v>
      </c>
      <c r="DU57" s="21">
        <v>218.9</v>
      </c>
      <c r="DV57" s="55">
        <f t="shared" si="10"/>
        <v>356473.9766103244</v>
      </c>
      <c r="DW57" s="8">
        <v>905245.4</v>
      </c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</row>
    <row r="58" spans="1:200" s="14" customFormat="1" ht="63" customHeight="1" x14ac:dyDescent="0.25">
      <c r="A58" s="22">
        <v>54</v>
      </c>
      <c r="B58" s="22">
        <v>1648</v>
      </c>
      <c r="C58" s="22">
        <v>492</v>
      </c>
      <c r="D58" s="22" t="s">
        <v>341</v>
      </c>
      <c r="E58" s="56" t="s">
        <v>89</v>
      </c>
      <c r="F58" s="57">
        <v>216</v>
      </c>
      <c r="G58" s="58" t="s">
        <v>343</v>
      </c>
      <c r="H58" s="61" t="s">
        <v>184</v>
      </c>
      <c r="I58" s="91" t="s">
        <v>263</v>
      </c>
      <c r="J58" s="61">
        <v>1</v>
      </c>
      <c r="K58" s="61">
        <v>641</v>
      </c>
      <c r="L58" s="61" t="s">
        <v>184</v>
      </c>
      <c r="M58" s="61"/>
      <c r="N58" s="59">
        <v>3398.2</v>
      </c>
      <c r="O58" s="59">
        <v>995.2</v>
      </c>
      <c r="P58" s="92">
        <v>2403</v>
      </c>
      <c r="Q58" s="61">
        <v>1939</v>
      </c>
      <c r="R58" s="61" t="s">
        <v>307</v>
      </c>
      <c r="S58" s="61">
        <v>1994</v>
      </c>
      <c r="T58" s="61">
        <v>4</v>
      </c>
      <c r="U58" s="61">
        <v>4</v>
      </c>
      <c r="V58" s="61">
        <v>49</v>
      </c>
      <c r="W58" s="92">
        <v>2894</v>
      </c>
      <c r="X58" s="92">
        <v>1134</v>
      </c>
      <c r="Y58" s="92">
        <v>17673</v>
      </c>
      <c r="Z58" s="92"/>
      <c r="AA58" s="92">
        <v>3401.9</v>
      </c>
      <c r="AB58" s="92"/>
      <c r="AC58" s="92">
        <v>2396.4</v>
      </c>
      <c r="AD58" s="92">
        <v>1597.3</v>
      </c>
      <c r="AE58" s="92">
        <v>2403</v>
      </c>
      <c r="AF58" s="92">
        <v>1005.5</v>
      </c>
      <c r="AG58" s="92"/>
      <c r="AH58" s="92">
        <v>10.3</v>
      </c>
      <c r="AI58" s="92">
        <v>570</v>
      </c>
      <c r="AJ58" s="92">
        <v>0</v>
      </c>
      <c r="AK58" s="92"/>
      <c r="AL58" s="92"/>
      <c r="AM58" s="92">
        <v>34</v>
      </c>
      <c r="AN58" s="92"/>
      <c r="AO58" s="92"/>
      <c r="AP58" s="92"/>
      <c r="AQ58" s="92">
        <v>15</v>
      </c>
      <c r="AR58" s="92">
        <v>810.9</v>
      </c>
      <c r="AS58" s="92">
        <v>521.1</v>
      </c>
      <c r="AT58" s="92">
        <v>13</v>
      </c>
      <c r="AU58" s="92">
        <v>998.2</v>
      </c>
      <c r="AV58" s="92">
        <v>673.7</v>
      </c>
      <c r="AW58" s="92">
        <v>6</v>
      </c>
      <c r="AX58" s="92">
        <v>587.29999999999995</v>
      </c>
      <c r="AY58" s="92">
        <v>392.2</v>
      </c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61"/>
      <c r="BL58" s="61">
        <v>641</v>
      </c>
      <c r="BM58" s="61" t="s">
        <v>184</v>
      </c>
      <c r="BN58" s="62" t="s">
        <v>264</v>
      </c>
      <c r="BO58" s="62"/>
      <c r="BP58" s="63" t="s">
        <v>476</v>
      </c>
      <c r="BQ58" s="64" t="s">
        <v>265</v>
      </c>
      <c r="BR58" s="65">
        <v>14861189</v>
      </c>
      <c r="BS58" s="65">
        <v>212000</v>
      </c>
      <c r="BT58" s="65"/>
      <c r="BU58" s="66">
        <v>15073189</v>
      </c>
      <c r="BV58" s="67"/>
      <c r="BW58" s="65"/>
      <c r="BX58" s="65"/>
      <c r="BY58" s="65">
        <v>32967777</v>
      </c>
      <c r="BZ58" s="65"/>
      <c r="CA58" s="65"/>
      <c r="CB58" s="65">
        <v>32967777</v>
      </c>
      <c r="CC58" s="65">
        <v>56</v>
      </c>
      <c r="CD58" s="65"/>
      <c r="CE58" s="65"/>
      <c r="CF58" s="65">
        <v>32967777</v>
      </c>
      <c r="CG58" s="65"/>
      <c r="CH58" s="65"/>
      <c r="CI58" s="67">
        <v>3758793</v>
      </c>
      <c r="CJ58" s="65"/>
      <c r="CK58" s="65"/>
      <c r="CL58" s="20">
        <v>0.7</v>
      </c>
      <c r="CM58" s="65"/>
      <c r="CN58" s="65">
        <v>3758793</v>
      </c>
      <c r="CO58" s="68"/>
      <c r="CP58" s="69">
        <v>1467</v>
      </c>
      <c r="CQ58" s="70" t="s">
        <v>345</v>
      </c>
      <c r="CR58" s="71" t="s">
        <v>185</v>
      </c>
      <c r="CS58" s="72">
        <v>534</v>
      </c>
      <c r="CT58" s="73" t="s">
        <v>266</v>
      </c>
      <c r="CU58" s="74">
        <v>1042.9000000000001</v>
      </c>
      <c r="CV58" s="77">
        <v>570</v>
      </c>
      <c r="CW58" s="76">
        <v>4435.6391619092465</v>
      </c>
      <c r="CX58" s="77">
        <v>4625928.0819551535</v>
      </c>
      <c r="CY58" s="78" t="s">
        <v>406</v>
      </c>
      <c r="CZ58" s="79"/>
      <c r="DA58" s="80"/>
      <c r="DB58" s="20"/>
      <c r="DC58" s="81"/>
      <c r="DD58" s="82"/>
      <c r="DE58" s="53"/>
      <c r="DF58" s="53"/>
      <c r="DG58" s="53"/>
      <c r="DH58" s="53"/>
      <c r="DI58" s="53"/>
      <c r="DJ58" s="53"/>
      <c r="DK58" s="53"/>
      <c r="DL58" s="53"/>
      <c r="DM58" s="53"/>
      <c r="DN58" s="83">
        <v>199.2</v>
      </c>
      <c r="DO58" s="90">
        <v>199.2</v>
      </c>
      <c r="DP58" s="90">
        <v>11.7</v>
      </c>
      <c r="DQ58" s="90">
        <v>11.7</v>
      </c>
      <c r="DR58" s="55">
        <f t="shared" si="8"/>
        <v>525.4</v>
      </c>
      <c r="DS58" s="55">
        <f t="shared" si="9"/>
        <v>225.4</v>
      </c>
      <c r="DT58" s="84">
        <v>537.1</v>
      </c>
      <c r="DU58" s="21">
        <v>237.1</v>
      </c>
      <c r="DV58" s="55">
        <f t="shared" si="10"/>
        <v>1779646.3642599143</v>
      </c>
      <c r="DW58" s="8">
        <v>1819276.86</v>
      </c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</row>
    <row r="59" spans="1:200" s="14" customFormat="1" ht="63" customHeight="1" x14ac:dyDescent="0.25">
      <c r="A59" s="22">
        <v>55</v>
      </c>
      <c r="B59" s="22">
        <v>1682</v>
      </c>
      <c r="C59" s="22">
        <v>98</v>
      </c>
      <c r="D59" s="22" t="s">
        <v>341</v>
      </c>
      <c r="E59" s="56" t="s">
        <v>89</v>
      </c>
      <c r="F59" s="57">
        <v>250</v>
      </c>
      <c r="G59" s="58" t="s">
        <v>343</v>
      </c>
      <c r="H59" s="61" t="s">
        <v>184</v>
      </c>
      <c r="I59" s="91" t="s">
        <v>139</v>
      </c>
      <c r="J59" s="61">
        <v>9</v>
      </c>
      <c r="K59" s="61">
        <v>692</v>
      </c>
      <c r="L59" s="61" t="s">
        <v>184</v>
      </c>
      <c r="M59" s="61"/>
      <c r="N59" s="59">
        <v>10403.4</v>
      </c>
      <c r="O59" s="59">
        <v>1340.3</v>
      </c>
      <c r="P59" s="92">
        <v>9063.1</v>
      </c>
      <c r="Q59" s="61">
        <v>1954</v>
      </c>
      <c r="R59" s="61" t="s">
        <v>307</v>
      </c>
      <c r="S59" s="61">
        <v>1993</v>
      </c>
      <c r="T59" s="61">
        <v>6</v>
      </c>
      <c r="U59" s="61">
        <v>9</v>
      </c>
      <c r="V59" s="61">
        <v>34</v>
      </c>
      <c r="W59" s="92">
        <v>7827</v>
      </c>
      <c r="X59" s="92">
        <v>2536</v>
      </c>
      <c r="Y59" s="92">
        <v>49625</v>
      </c>
      <c r="Z59" s="92"/>
      <c r="AA59" s="92">
        <v>10535.9</v>
      </c>
      <c r="AB59" s="92">
        <v>0</v>
      </c>
      <c r="AC59" s="92">
        <v>9063.1</v>
      </c>
      <c r="AD59" s="92">
        <v>5404.1</v>
      </c>
      <c r="AE59" s="92">
        <v>9063.1</v>
      </c>
      <c r="AF59" s="92">
        <v>1472.8</v>
      </c>
      <c r="AG59" s="92"/>
      <c r="AH59" s="92">
        <v>132.5</v>
      </c>
      <c r="AI59" s="92">
        <v>0</v>
      </c>
      <c r="AJ59" s="92">
        <v>50.6</v>
      </c>
      <c r="AK59" s="92"/>
      <c r="AL59" s="92"/>
      <c r="AM59" s="92">
        <v>142</v>
      </c>
      <c r="AN59" s="92"/>
      <c r="AO59" s="92"/>
      <c r="AP59" s="92"/>
      <c r="AQ59" s="92">
        <v>67</v>
      </c>
      <c r="AR59" s="92">
        <v>3417.4</v>
      </c>
      <c r="AS59" s="92">
        <v>1854.8</v>
      </c>
      <c r="AT59" s="92">
        <v>64</v>
      </c>
      <c r="AU59" s="92">
        <v>4635.6000000000004</v>
      </c>
      <c r="AV59" s="92">
        <v>2855.9</v>
      </c>
      <c r="AW59" s="92">
        <v>11</v>
      </c>
      <c r="AX59" s="92">
        <v>1010.1</v>
      </c>
      <c r="AY59" s="92">
        <v>693.4</v>
      </c>
      <c r="AZ59" s="92"/>
      <c r="BA59" s="93"/>
      <c r="BB59" s="93"/>
      <c r="BC59" s="92"/>
      <c r="BD59" s="92"/>
      <c r="BE59" s="92"/>
      <c r="BF59" s="92"/>
      <c r="BG59" s="92"/>
      <c r="BH59" s="92"/>
      <c r="BI59" s="92"/>
      <c r="BJ59" s="92"/>
      <c r="BK59" s="61"/>
      <c r="BL59" s="61">
        <v>692</v>
      </c>
      <c r="BM59" s="61" t="s">
        <v>184</v>
      </c>
      <c r="BN59" s="62" t="s">
        <v>140</v>
      </c>
      <c r="BO59" s="62"/>
      <c r="BP59" s="63" t="s">
        <v>538</v>
      </c>
      <c r="BQ59" s="64" t="s">
        <v>141</v>
      </c>
      <c r="BR59" s="65">
        <v>48916203</v>
      </c>
      <c r="BS59" s="67"/>
      <c r="BT59" s="67"/>
      <c r="BU59" s="66">
        <v>48916203</v>
      </c>
      <c r="BV59" s="65"/>
      <c r="BW59" s="65"/>
      <c r="BX59" s="65"/>
      <c r="BY59" s="65" t="e">
        <v>#REF!</v>
      </c>
      <c r="BZ59" s="65"/>
      <c r="CA59" s="65"/>
      <c r="CB59" s="65" t="e">
        <v>#REF!</v>
      </c>
      <c r="CC59" s="65" t="e">
        <v>#REF!</v>
      </c>
      <c r="CD59" s="65"/>
      <c r="CE59" s="65"/>
      <c r="CF59" s="65" t="e">
        <v>#REF!</v>
      </c>
      <c r="CG59" s="65"/>
      <c r="CH59" s="65"/>
      <c r="CI59" s="67">
        <v>3199417</v>
      </c>
      <c r="CJ59" s="65"/>
      <c r="CK59" s="65"/>
      <c r="CL59" s="20">
        <v>0.7</v>
      </c>
      <c r="CM59" s="65"/>
      <c r="CN59" s="65">
        <v>3199417</v>
      </c>
      <c r="CO59" s="68"/>
      <c r="CP59" s="69">
        <v>1518</v>
      </c>
      <c r="CQ59" s="70" t="s">
        <v>345</v>
      </c>
      <c r="CR59" s="71" t="s">
        <v>185</v>
      </c>
      <c r="CS59" s="72">
        <v>552</v>
      </c>
      <c r="CT59" s="73" t="s">
        <v>142</v>
      </c>
      <c r="CU59" s="74">
        <v>1239.3</v>
      </c>
      <c r="CV59" s="77"/>
      <c r="CW59" s="76">
        <v>4701.9438837303187</v>
      </c>
      <c r="CX59" s="77">
        <v>5827119.0551069835</v>
      </c>
      <c r="CY59" s="78" t="s">
        <v>394</v>
      </c>
      <c r="CZ59" s="79"/>
      <c r="DA59" s="80"/>
      <c r="DB59" s="20"/>
      <c r="DC59" s="81"/>
      <c r="DD59" s="82"/>
      <c r="DE59" s="53"/>
      <c r="DF59" s="53"/>
      <c r="DG59" s="53"/>
      <c r="DH59" s="53"/>
      <c r="DI59" s="53"/>
      <c r="DJ59" s="53"/>
      <c r="DK59" s="53"/>
      <c r="DL59" s="53"/>
      <c r="DM59" s="53"/>
      <c r="DN59" s="83">
        <v>26.3</v>
      </c>
      <c r="DO59" s="90">
        <v>0</v>
      </c>
      <c r="DP59" s="90">
        <v>46.4</v>
      </c>
      <c r="DQ59" s="90">
        <v>46.4</v>
      </c>
      <c r="DR59" s="55">
        <f t="shared" si="8"/>
        <v>13.600000000000001</v>
      </c>
      <c r="DS59" s="55">
        <f t="shared" si="9"/>
        <v>0</v>
      </c>
      <c r="DT59" s="84">
        <v>60</v>
      </c>
      <c r="DU59" s="21">
        <v>46.4</v>
      </c>
      <c r="DV59" s="55">
        <f t="shared" si="10"/>
        <v>100365.31173333335</v>
      </c>
      <c r="DW59" s="8">
        <v>442788.14</v>
      </c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</row>
    <row r="60" spans="1:200" s="14" customFormat="1" ht="63" customHeight="1" x14ac:dyDescent="0.25">
      <c r="A60" s="22">
        <v>56</v>
      </c>
      <c r="B60" s="22">
        <v>1685</v>
      </c>
      <c r="C60" s="22">
        <v>181</v>
      </c>
      <c r="D60" s="22" t="s">
        <v>341</v>
      </c>
      <c r="E60" s="56" t="s">
        <v>89</v>
      </c>
      <c r="F60" s="57">
        <v>253</v>
      </c>
      <c r="G60" s="58" t="s">
        <v>343</v>
      </c>
      <c r="H60" s="61" t="s">
        <v>184</v>
      </c>
      <c r="I60" s="91" t="s">
        <v>143</v>
      </c>
      <c r="J60" s="61">
        <v>1</v>
      </c>
      <c r="K60" s="61">
        <v>698</v>
      </c>
      <c r="L60" s="61" t="s">
        <v>184</v>
      </c>
      <c r="M60" s="61"/>
      <c r="N60" s="59">
        <v>4437.9000000000005</v>
      </c>
      <c r="O60" s="59">
        <v>596.6</v>
      </c>
      <c r="P60" s="92">
        <v>3841.3</v>
      </c>
      <c r="Q60" s="61">
        <v>1958</v>
      </c>
      <c r="R60" s="61" t="s">
        <v>307</v>
      </c>
      <c r="S60" s="61">
        <v>1994</v>
      </c>
      <c r="T60" s="61">
        <v>5</v>
      </c>
      <c r="U60" s="61">
        <v>5</v>
      </c>
      <c r="V60" s="61">
        <v>34</v>
      </c>
      <c r="W60" s="92">
        <v>3042</v>
      </c>
      <c r="X60" s="92">
        <v>1426</v>
      </c>
      <c r="Y60" s="92">
        <v>26181</v>
      </c>
      <c r="Z60" s="92"/>
      <c r="AA60" s="92">
        <v>5189.3</v>
      </c>
      <c r="AB60" s="92"/>
      <c r="AC60" s="92">
        <v>3841.3</v>
      </c>
      <c r="AD60" s="92">
        <v>2461.1</v>
      </c>
      <c r="AE60" s="92">
        <v>3841.3</v>
      </c>
      <c r="AF60" s="92">
        <v>1348</v>
      </c>
      <c r="AG60" s="92">
        <v>751.4</v>
      </c>
      <c r="AH60" s="92"/>
      <c r="AI60" s="92"/>
      <c r="AJ60" s="92">
        <v>60.1</v>
      </c>
      <c r="AK60" s="92"/>
      <c r="AL60" s="92"/>
      <c r="AM60" s="92">
        <v>62</v>
      </c>
      <c r="AN60" s="92"/>
      <c r="AO60" s="92"/>
      <c r="AP60" s="92"/>
      <c r="AQ60" s="92">
        <v>41</v>
      </c>
      <c r="AR60" s="92">
        <v>2195.5</v>
      </c>
      <c r="AS60" s="92">
        <v>1361.9</v>
      </c>
      <c r="AT60" s="92">
        <v>17</v>
      </c>
      <c r="AU60" s="92">
        <v>1348.8</v>
      </c>
      <c r="AV60" s="92">
        <v>884.7</v>
      </c>
      <c r="AW60" s="92">
        <v>4</v>
      </c>
      <c r="AX60" s="92">
        <v>297</v>
      </c>
      <c r="AY60" s="92">
        <v>214.5</v>
      </c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  <c r="BK60" s="61"/>
      <c r="BL60" s="61">
        <v>698</v>
      </c>
      <c r="BM60" s="61" t="s">
        <v>184</v>
      </c>
      <c r="BN60" s="62" t="s">
        <v>144</v>
      </c>
      <c r="BO60" s="62"/>
      <c r="BP60" s="63" t="s">
        <v>539</v>
      </c>
      <c r="BQ60" s="64" t="s">
        <v>145</v>
      </c>
      <c r="BR60" s="65">
        <v>22814482</v>
      </c>
      <c r="BS60" s="65"/>
      <c r="BT60" s="65"/>
      <c r="BU60" s="66">
        <v>22814482</v>
      </c>
      <c r="BV60" s="67"/>
      <c r="BW60" s="65"/>
      <c r="BX60" s="65"/>
      <c r="BY60" s="65">
        <v>216952300</v>
      </c>
      <c r="BZ60" s="65"/>
      <c r="CA60" s="65"/>
      <c r="CB60" s="65">
        <v>216952300</v>
      </c>
      <c r="CC60" s="65">
        <v>111</v>
      </c>
      <c r="CD60" s="65"/>
      <c r="CE60" s="65"/>
      <c r="CF60" s="65">
        <v>216952300</v>
      </c>
      <c r="CG60" s="65"/>
      <c r="CH60" s="65"/>
      <c r="CI60" s="67">
        <v>5632248</v>
      </c>
      <c r="CJ60" s="65"/>
      <c r="CK60" s="65"/>
      <c r="CL60" s="20">
        <v>0.7</v>
      </c>
      <c r="CM60" s="65"/>
      <c r="CN60" s="65">
        <v>5632248</v>
      </c>
      <c r="CO60" s="68"/>
      <c r="CP60" s="69">
        <v>1524</v>
      </c>
      <c r="CQ60" s="70" t="s">
        <v>345</v>
      </c>
      <c r="CR60" s="71" t="s">
        <v>185</v>
      </c>
      <c r="CS60" s="72">
        <v>561</v>
      </c>
      <c r="CT60" s="73" t="s">
        <v>146</v>
      </c>
      <c r="CU60" s="74">
        <v>409.1</v>
      </c>
      <c r="CV60" s="77"/>
      <c r="CW60" s="76">
        <v>5140.8283197007586</v>
      </c>
      <c r="CX60" s="77">
        <v>2103112.8655895805</v>
      </c>
      <c r="CY60" s="78" t="s">
        <v>429</v>
      </c>
      <c r="CZ60" s="79"/>
      <c r="DA60" s="80"/>
      <c r="DB60" s="20"/>
      <c r="DC60" s="81"/>
      <c r="DD60" s="82"/>
      <c r="DE60" s="53"/>
      <c r="DF60" s="53"/>
      <c r="DG60" s="53"/>
      <c r="DH60" s="53"/>
      <c r="DI60" s="53"/>
      <c r="DJ60" s="53"/>
      <c r="DK60" s="53"/>
      <c r="DL60" s="53"/>
      <c r="DM60" s="53"/>
      <c r="DN60" s="83">
        <v>211.4</v>
      </c>
      <c r="DO60" s="90">
        <v>0</v>
      </c>
      <c r="DP60" s="90">
        <v>16</v>
      </c>
      <c r="DQ60" s="90">
        <v>16</v>
      </c>
      <c r="DR60" s="55">
        <f t="shared" si="8"/>
        <v>16.5</v>
      </c>
      <c r="DS60" s="55">
        <f t="shared" si="9"/>
        <v>16.5</v>
      </c>
      <c r="DT60" s="84">
        <v>32.5</v>
      </c>
      <c r="DU60" s="21">
        <v>32.5</v>
      </c>
      <c r="DV60" s="55">
        <f t="shared" si="10"/>
        <v>130340.96307692307</v>
      </c>
      <c r="DW60" s="8">
        <v>256732.2</v>
      </c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</row>
    <row r="61" spans="1:200" s="14" customFormat="1" ht="63" customHeight="1" x14ac:dyDescent="0.25">
      <c r="A61" s="22">
        <v>57</v>
      </c>
      <c r="B61" s="22">
        <v>1703</v>
      </c>
      <c r="C61" s="22">
        <v>379</v>
      </c>
      <c r="D61" s="22" t="s">
        <v>341</v>
      </c>
      <c r="E61" s="56" t="s">
        <v>89</v>
      </c>
      <c r="F61" s="57">
        <v>271</v>
      </c>
      <c r="G61" s="58" t="s">
        <v>343</v>
      </c>
      <c r="H61" s="61" t="s">
        <v>184</v>
      </c>
      <c r="I61" s="91" t="s">
        <v>147</v>
      </c>
      <c r="J61" s="61">
        <v>1</v>
      </c>
      <c r="K61" s="61">
        <v>705</v>
      </c>
      <c r="L61" s="61" t="s">
        <v>184</v>
      </c>
      <c r="M61" s="61"/>
      <c r="N61" s="59">
        <v>11112.9</v>
      </c>
      <c r="O61" s="59">
        <v>1980.5</v>
      </c>
      <c r="P61" s="92">
        <v>9132.4</v>
      </c>
      <c r="Q61" s="61">
        <v>1958</v>
      </c>
      <c r="R61" s="61" t="s">
        <v>307</v>
      </c>
      <c r="S61" s="61">
        <v>1994</v>
      </c>
      <c r="T61" s="61">
        <v>8</v>
      </c>
      <c r="U61" s="61">
        <v>6</v>
      </c>
      <c r="V61" s="61">
        <v>40</v>
      </c>
      <c r="W61" s="92">
        <v>4571</v>
      </c>
      <c r="X61" s="92">
        <v>2324</v>
      </c>
      <c r="Y61" s="92">
        <v>55935</v>
      </c>
      <c r="Z61" s="92"/>
      <c r="AA61" s="92">
        <v>11383.3</v>
      </c>
      <c r="AB61" s="92"/>
      <c r="AC61" s="92">
        <v>9132.4</v>
      </c>
      <c r="AD61" s="92">
        <v>5609.8</v>
      </c>
      <c r="AE61" s="92">
        <v>9132.4</v>
      </c>
      <c r="AF61" s="92">
        <v>2250.9</v>
      </c>
      <c r="AG61" s="92">
        <v>270.39999999999998</v>
      </c>
      <c r="AH61" s="92"/>
      <c r="AI61" s="92">
        <v>904.4</v>
      </c>
      <c r="AJ61" s="92">
        <v>89.1</v>
      </c>
      <c r="AK61" s="92"/>
      <c r="AL61" s="92"/>
      <c r="AM61" s="92">
        <v>147</v>
      </c>
      <c r="AN61" s="92">
        <v>2</v>
      </c>
      <c r="AO61" s="92">
        <v>56</v>
      </c>
      <c r="AP61" s="92">
        <v>27</v>
      </c>
      <c r="AQ61" s="92">
        <v>95</v>
      </c>
      <c r="AR61" s="92">
        <v>4972.8</v>
      </c>
      <c r="AS61" s="92">
        <v>2902</v>
      </c>
      <c r="AT61" s="92">
        <v>44</v>
      </c>
      <c r="AU61" s="92">
        <v>3457.3</v>
      </c>
      <c r="AV61" s="92">
        <v>2305.1</v>
      </c>
      <c r="AW61" s="92">
        <v>6</v>
      </c>
      <c r="AX61" s="92">
        <v>646.29999999999995</v>
      </c>
      <c r="AY61" s="92">
        <v>375.7</v>
      </c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2">
        <v>10</v>
      </c>
      <c r="BK61" s="61"/>
      <c r="BL61" s="61">
        <v>705</v>
      </c>
      <c r="BM61" s="61" t="s">
        <v>184</v>
      </c>
      <c r="BN61" s="62" t="s">
        <v>148</v>
      </c>
      <c r="BO61" s="62"/>
      <c r="BP61" s="63" t="s">
        <v>540</v>
      </c>
      <c r="BQ61" s="64" t="s">
        <v>149</v>
      </c>
      <c r="BR61" s="65">
        <v>65199439</v>
      </c>
      <c r="BS61" s="65"/>
      <c r="BT61" s="65"/>
      <c r="BU61" s="66">
        <v>65199439</v>
      </c>
      <c r="BV61" s="65"/>
      <c r="BW61" s="65"/>
      <c r="BX61" s="65"/>
      <c r="BY61" s="65" t="e">
        <v>#REF!</v>
      </c>
      <c r="BZ61" s="65"/>
      <c r="CA61" s="65"/>
      <c r="CB61" s="65" t="e">
        <v>#REF!</v>
      </c>
      <c r="CC61" s="65" t="e">
        <v>#REF!</v>
      </c>
      <c r="CD61" s="65"/>
      <c r="CE61" s="65"/>
      <c r="CF61" s="65" t="e">
        <v>#REF!</v>
      </c>
      <c r="CG61" s="65"/>
      <c r="CH61" s="65"/>
      <c r="CI61" s="67">
        <v>10511587</v>
      </c>
      <c r="CJ61" s="65"/>
      <c r="CK61" s="65"/>
      <c r="CL61" s="20">
        <v>0.7</v>
      </c>
      <c r="CM61" s="65"/>
      <c r="CN61" s="65">
        <v>10511587</v>
      </c>
      <c r="CO61" s="68"/>
      <c r="CP61" s="69">
        <v>1531</v>
      </c>
      <c r="CQ61" s="70" t="s">
        <v>345</v>
      </c>
      <c r="CR61" s="71" t="s">
        <v>185</v>
      </c>
      <c r="CS61" s="72">
        <v>557</v>
      </c>
      <c r="CT61" s="73" t="s">
        <v>150</v>
      </c>
      <c r="CU61" s="74">
        <v>2250.9</v>
      </c>
      <c r="CV61" s="77">
        <v>904.4</v>
      </c>
      <c r="CW61" s="76">
        <v>5867.0049222075249</v>
      </c>
      <c r="CX61" s="77">
        <v>13206041.379396919</v>
      </c>
      <c r="CY61" s="78" t="s">
        <v>407</v>
      </c>
      <c r="CZ61" s="79"/>
      <c r="DA61" s="80"/>
      <c r="DB61" s="20"/>
      <c r="DC61" s="81"/>
      <c r="DD61" s="82"/>
      <c r="DE61" s="53"/>
      <c r="DF61" s="53"/>
      <c r="DG61" s="53"/>
      <c r="DH61" s="53"/>
      <c r="DI61" s="53"/>
      <c r="DJ61" s="53"/>
      <c r="DK61" s="53"/>
      <c r="DL61" s="53"/>
      <c r="DM61" s="53"/>
      <c r="DN61" s="83">
        <v>25.3</v>
      </c>
      <c r="DO61" s="90">
        <v>16.8</v>
      </c>
      <c r="DP61" s="90">
        <v>72.900000000000006</v>
      </c>
      <c r="DQ61" s="90">
        <v>72.900000000000006</v>
      </c>
      <c r="DR61" s="55">
        <f t="shared" si="8"/>
        <v>227.4</v>
      </c>
      <c r="DS61" s="55">
        <f t="shared" si="9"/>
        <v>0</v>
      </c>
      <c r="DT61" s="84">
        <v>300.3</v>
      </c>
      <c r="DU61" s="21">
        <v>72.900000000000006</v>
      </c>
      <c r="DV61" s="55">
        <f t="shared" si="10"/>
        <v>2113374.2418381618</v>
      </c>
      <c r="DW61" s="8">
        <v>2790880.76</v>
      </c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</row>
    <row r="62" spans="1:200" s="14" customFormat="1" ht="63" customHeight="1" x14ac:dyDescent="0.25">
      <c r="A62" s="22">
        <v>58</v>
      </c>
      <c r="B62" s="22">
        <v>1707</v>
      </c>
      <c r="C62" s="22">
        <v>469</v>
      </c>
      <c r="D62" s="22" t="s">
        <v>341</v>
      </c>
      <c r="E62" s="56" t="s">
        <v>89</v>
      </c>
      <c r="F62" s="57">
        <v>275</v>
      </c>
      <c r="G62" s="58" t="s">
        <v>343</v>
      </c>
      <c r="H62" s="61" t="s">
        <v>184</v>
      </c>
      <c r="I62" s="91" t="s">
        <v>151</v>
      </c>
      <c r="J62" s="61">
        <v>12</v>
      </c>
      <c r="K62" s="61">
        <v>715</v>
      </c>
      <c r="L62" s="61" t="s">
        <v>184</v>
      </c>
      <c r="M62" s="61"/>
      <c r="N62" s="59">
        <v>1782.8000000000002</v>
      </c>
      <c r="O62" s="59">
        <v>387.6</v>
      </c>
      <c r="P62" s="92">
        <v>1395.2</v>
      </c>
      <c r="Q62" s="61">
        <v>1988</v>
      </c>
      <c r="R62" s="61" t="s">
        <v>312</v>
      </c>
      <c r="S62" s="61">
        <v>1988</v>
      </c>
      <c r="T62" s="61">
        <v>10</v>
      </c>
      <c r="U62" s="61">
        <v>1</v>
      </c>
      <c r="V62" s="61" t="s">
        <v>249</v>
      </c>
      <c r="W62" s="92"/>
      <c r="X62" s="92">
        <v>484</v>
      </c>
      <c r="Y62" s="92">
        <v>7435</v>
      </c>
      <c r="Z62" s="92">
        <v>1743.1</v>
      </c>
      <c r="AA62" s="92">
        <v>0</v>
      </c>
      <c r="AB62" s="92">
        <v>0</v>
      </c>
      <c r="AC62" s="92">
        <v>1355.5</v>
      </c>
      <c r="AD62" s="92">
        <v>795.1</v>
      </c>
      <c r="AE62" s="92">
        <v>1395.2</v>
      </c>
      <c r="AF62" s="92">
        <v>387.6</v>
      </c>
      <c r="AG62" s="92"/>
      <c r="AH62" s="92"/>
      <c r="AI62" s="92">
        <v>49.7</v>
      </c>
      <c r="AJ62" s="92">
        <v>15.5</v>
      </c>
      <c r="AK62" s="92">
        <v>34.200000000000003</v>
      </c>
      <c r="AL62" s="92"/>
      <c r="AM62" s="92">
        <v>36</v>
      </c>
      <c r="AN62" s="92">
        <v>18</v>
      </c>
      <c r="AO62" s="92">
        <v>584.20000000000005</v>
      </c>
      <c r="AP62" s="92">
        <v>305.8</v>
      </c>
      <c r="AQ62" s="92">
        <v>18</v>
      </c>
      <c r="AR62" s="92">
        <v>771.3</v>
      </c>
      <c r="AS62" s="92">
        <v>489.3</v>
      </c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>
        <v>1</v>
      </c>
      <c r="BK62" s="61"/>
      <c r="BL62" s="61">
        <v>715</v>
      </c>
      <c r="BM62" s="61" t="s">
        <v>184</v>
      </c>
      <c r="BN62" s="62" t="s">
        <v>152</v>
      </c>
      <c r="BO62" s="62"/>
      <c r="BP62" s="63" t="s">
        <v>541</v>
      </c>
      <c r="BQ62" s="64" t="s">
        <v>153</v>
      </c>
      <c r="BR62" s="65">
        <v>7996283</v>
      </c>
      <c r="BS62" s="67"/>
      <c r="BT62" s="67"/>
      <c r="BU62" s="66">
        <v>7996283</v>
      </c>
      <c r="BV62" s="67"/>
      <c r="BW62" s="65"/>
      <c r="BX62" s="65"/>
      <c r="BY62" s="65">
        <v>17236765</v>
      </c>
      <c r="BZ62" s="65"/>
      <c r="CA62" s="65"/>
      <c r="CB62" s="65">
        <v>17236765</v>
      </c>
      <c r="CC62" s="65">
        <v>135</v>
      </c>
      <c r="CD62" s="65"/>
      <c r="CE62" s="65"/>
      <c r="CF62" s="65">
        <v>17236765</v>
      </c>
      <c r="CG62" s="65"/>
      <c r="CH62" s="65"/>
      <c r="CI62" s="67">
        <v>7256181</v>
      </c>
      <c r="CJ62" s="65"/>
      <c r="CK62" s="65"/>
      <c r="CL62" s="20">
        <v>0.7</v>
      </c>
      <c r="CM62" s="65"/>
      <c r="CN62" s="65">
        <v>7256181</v>
      </c>
      <c r="CO62" s="68"/>
      <c r="CP62" s="69">
        <v>1541</v>
      </c>
      <c r="CQ62" s="70" t="s">
        <v>345</v>
      </c>
      <c r="CR62" s="71" t="s">
        <v>185</v>
      </c>
      <c r="CS62" s="72">
        <v>565</v>
      </c>
      <c r="CT62" s="73" t="s">
        <v>154</v>
      </c>
      <c r="CU62" s="74">
        <v>397.1</v>
      </c>
      <c r="CV62" s="77">
        <v>49.7</v>
      </c>
      <c r="CW62" s="76">
        <v>4485.2383890509309</v>
      </c>
      <c r="CX62" s="77">
        <v>1781088.1642921248</v>
      </c>
      <c r="CY62" s="78" t="s">
        <v>408</v>
      </c>
      <c r="CZ62" s="79"/>
      <c r="DA62" s="80"/>
      <c r="DB62" s="20"/>
      <c r="DC62" s="81"/>
      <c r="DD62" s="82"/>
      <c r="DE62" s="53"/>
      <c r="DF62" s="53"/>
      <c r="DG62" s="53"/>
      <c r="DH62" s="53"/>
      <c r="DI62" s="53"/>
      <c r="DJ62" s="53"/>
      <c r="DK62" s="53"/>
      <c r="DL62" s="53"/>
      <c r="DM62" s="53"/>
      <c r="DN62" s="83">
        <v>49.7</v>
      </c>
      <c r="DO62" s="90">
        <v>49.7</v>
      </c>
      <c r="DP62" s="90">
        <v>47.8</v>
      </c>
      <c r="DQ62" s="90">
        <v>44.3</v>
      </c>
      <c r="DR62" s="55">
        <f t="shared" si="8"/>
        <v>363.3</v>
      </c>
      <c r="DS62" s="55">
        <f t="shared" si="9"/>
        <v>0</v>
      </c>
      <c r="DT62" s="84">
        <v>411.1</v>
      </c>
      <c r="DU62" s="21">
        <v>44.3</v>
      </c>
      <c r="DV62" s="55">
        <f t="shared" si="10"/>
        <v>4014124.3410751638</v>
      </c>
      <c r="DW62" s="8">
        <v>4542269.5199999996</v>
      </c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</row>
    <row r="63" spans="1:200" s="14" customFormat="1" ht="63" customHeight="1" x14ac:dyDescent="0.25">
      <c r="A63" s="22">
        <v>59</v>
      </c>
      <c r="B63" s="22">
        <v>1711</v>
      </c>
      <c r="C63" s="22">
        <v>749</v>
      </c>
      <c r="D63" s="22" t="s">
        <v>341</v>
      </c>
      <c r="E63" s="56" t="s">
        <v>89</v>
      </c>
      <c r="F63" s="57">
        <v>279</v>
      </c>
      <c r="G63" s="58" t="s">
        <v>343</v>
      </c>
      <c r="H63" s="61" t="s">
        <v>184</v>
      </c>
      <c r="I63" s="91" t="s">
        <v>271</v>
      </c>
      <c r="J63" s="61">
        <v>12</v>
      </c>
      <c r="K63" s="61">
        <v>720</v>
      </c>
      <c r="L63" s="61" t="s">
        <v>184</v>
      </c>
      <c r="M63" s="61"/>
      <c r="N63" s="59">
        <v>1418.2999999999997</v>
      </c>
      <c r="O63" s="59">
        <v>16.699999999999932</v>
      </c>
      <c r="P63" s="92">
        <v>1401.6</v>
      </c>
      <c r="Q63" s="61">
        <v>1988</v>
      </c>
      <c r="R63" s="61" t="s">
        <v>312</v>
      </c>
      <c r="S63" s="61">
        <v>1988</v>
      </c>
      <c r="T63" s="61">
        <v>10</v>
      </c>
      <c r="U63" s="61">
        <v>1</v>
      </c>
      <c r="V63" s="61" t="s">
        <v>249</v>
      </c>
      <c r="W63" s="92" t="s">
        <v>249</v>
      </c>
      <c r="X63" s="92">
        <v>578</v>
      </c>
      <c r="Y63" s="92">
        <v>8778</v>
      </c>
      <c r="Z63" s="92">
        <v>2006.3</v>
      </c>
      <c r="AA63" s="92">
        <v>0</v>
      </c>
      <c r="AB63" s="92">
        <v>0</v>
      </c>
      <c r="AC63" s="92">
        <v>1366</v>
      </c>
      <c r="AD63" s="92">
        <v>798.5</v>
      </c>
      <c r="AE63" s="92">
        <v>1401.6</v>
      </c>
      <c r="AF63" s="92">
        <v>640.29999999999995</v>
      </c>
      <c r="AG63" s="92"/>
      <c r="AH63" s="92">
        <v>623.6</v>
      </c>
      <c r="AI63" s="92">
        <v>258.39999999999998</v>
      </c>
      <c r="AJ63" s="92">
        <v>16.7</v>
      </c>
      <c r="AK63" s="92"/>
      <c r="AL63" s="92"/>
      <c r="AM63" s="92">
        <v>36</v>
      </c>
      <c r="AN63" s="92">
        <v>18</v>
      </c>
      <c r="AO63" s="92">
        <v>588.29999999999995</v>
      </c>
      <c r="AP63" s="92">
        <v>307.2</v>
      </c>
      <c r="AQ63" s="92">
        <v>18</v>
      </c>
      <c r="AR63" s="92">
        <v>777.7</v>
      </c>
      <c r="AS63" s="92">
        <v>491.3</v>
      </c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>
        <v>1</v>
      </c>
      <c r="BK63" s="61"/>
      <c r="BL63" s="61">
        <v>720</v>
      </c>
      <c r="BM63" s="61" t="s">
        <v>184</v>
      </c>
      <c r="BN63" s="62" t="s">
        <v>272</v>
      </c>
      <c r="BO63" s="62"/>
      <c r="BP63" s="63" t="s">
        <v>542</v>
      </c>
      <c r="BQ63" s="64" t="s">
        <v>273</v>
      </c>
      <c r="BR63" s="65">
        <v>5812847</v>
      </c>
      <c r="BS63" s="67"/>
      <c r="BT63" s="67"/>
      <c r="BU63" s="66">
        <v>5812847</v>
      </c>
      <c r="BV63" s="67"/>
      <c r="BW63" s="65"/>
      <c r="BX63" s="65"/>
      <c r="BY63" s="65">
        <v>53722776</v>
      </c>
      <c r="BZ63" s="65"/>
      <c r="CA63" s="65"/>
      <c r="CB63" s="65">
        <v>53722776</v>
      </c>
      <c r="CC63" s="65">
        <v>142</v>
      </c>
      <c r="CD63" s="65"/>
      <c r="CE63" s="65"/>
      <c r="CF63" s="65">
        <v>53722776</v>
      </c>
      <c r="CG63" s="65"/>
      <c r="CH63" s="65"/>
      <c r="CI63" s="67">
        <v>2378994</v>
      </c>
      <c r="CJ63" s="65"/>
      <c r="CK63" s="65"/>
      <c r="CL63" s="20">
        <v>2</v>
      </c>
      <c r="CM63" s="65"/>
      <c r="CN63" s="65">
        <v>2378994</v>
      </c>
      <c r="CO63" s="68"/>
      <c r="CP63" s="69">
        <v>1546</v>
      </c>
      <c r="CQ63" s="70" t="s">
        <v>345</v>
      </c>
      <c r="CR63" s="71" t="s">
        <v>185</v>
      </c>
      <c r="CS63" s="72">
        <v>567</v>
      </c>
      <c r="CT63" s="73" t="s">
        <v>274</v>
      </c>
      <c r="CU63" s="74">
        <v>640.29999999999995</v>
      </c>
      <c r="CV63" s="77">
        <v>258.39999999999998</v>
      </c>
      <c r="CW63" s="76">
        <v>4098.4608333920896</v>
      </c>
      <c r="CX63" s="77">
        <v>2624244.4716209546</v>
      </c>
      <c r="CY63" s="78" t="s">
        <v>441</v>
      </c>
      <c r="CZ63" s="79"/>
      <c r="DA63" s="80"/>
      <c r="DB63" s="20"/>
      <c r="DC63" s="81"/>
      <c r="DD63" s="82"/>
      <c r="DE63" s="53"/>
      <c r="DF63" s="53"/>
      <c r="DG63" s="53"/>
      <c r="DH63" s="53"/>
      <c r="DI63" s="53"/>
      <c r="DJ63" s="53"/>
      <c r="DK63" s="53"/>
      <c r="DL63" s="53"/>
      <c r="DM63" s="53"/>
      <c r="DN63" s="83">
        <v>15.9</v>
      </c>
      <c r="DO63" s="90">
        <v>15.9</v>
      </c>
      <c r="DP63" s="90">
        <v>13.6</v>
      </c>
      <c r="DQ63" s="90">
        <v>13.6</v>
      </c>
      <c r="DR63" s="55">
        <f t="shared" si="8"/>
        <v>658.8</v>
      </c>
      <c r="DS63" s="55">
        <f t="shared" si="9"/>
        <v>269.09999999999997</v>
      </c>
      <c r="DT63" s="84">
        <v>672.4</v>
      </c>
      <c r="DU63" s="21">
        <v>282.7</v>
      </c>
      <c r="DV63" s="55">
        <f t="shared" si="10"/>
        <v>8446370.1405472923</v>
      </c>
      <c r="DW63" s="8">
        <v>8620733.5800000001</v>
      </c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</row>
    <row r="64" spans="1:200" s="14" customFormat="1" ht="63" customHeight="1" x14ac:dyDescent="0.25">
      <c r="A64" s="22">
        <v>60</v>
      </c>
      <c r="B64" s="22">
        <v>1713</v>
      </c>
      <c r="C64" s="22">
        <v>445</v>
      </c>
      <c r="D64" s="22" t="s">
        <v>341</v>
      </c>
      <c r="E64" s="56" t="s">
        <v>89</v>
      </c>
      <c r="F64" s="57">
        <v>281</v>
      </c>
      <c r="G64" s="58" t="s">
        <v>343</v>
      </c>
      <c r="H64" s="61" t="s">
        <v>184</v>
      </c>
      <c r="I64" s="91" t="s">
        <v>167</v>
      </c>
      <c r="J64" s="61">
        <v>8</v>
      </c>
      <c r="K64" s="61">
        <v>840</v>
      </c>
      <c r="L64" s="61" t="s">
        <v>184</v>
      </c>
      <c r="M64" s="61"/>
      <c r="N64" s="59">
        <v>2961.7000000000003</v>
      </c>
      <c r="O64" s="59">
        <v>445.3</v>
      </c>
      <c r="P64" s="92">
        <v>2516.4</v>
      </c>
      <c r="Q64" s="61">
        <v>1964</v>
      </c>
      <c r="R64" s="61" t="s">
        <v>307</v>
      </c>
      <c r="S64" s="61">
        <v>1988</v>
      </c>
      <c r="T64" s="61">
        <v>5</v>
      </c>
      <c r="U64" s="61">
        <v>3</v>
      </c>
      <c r="V64" s="61">
        <v>14</v>
      </c>
      <c r="W64" s="92">
        <v>3386</v>
      </c>
      <c r="X64" s="92">
        <v>781</v>
      </c>
      <c r="Y64" s="92">
        <v>11482</v>
      </c>
      <c r="Z64" s="92"/>
      <c r="AA64" s="92">
        <v>2961.7</v>
      </c>
      <c r="AB64" s="92">
        <v>0</v>
      </c>
      <c r="AC64" s="92">
        <v>2516.4</v>
      </c>
      <c r="AD64" s="92">
        <v>1626.8</v>
      </c>
      <c r="AE64" s="92">
        <v>2516.4</v>
      </c>
      <c r="AF64" s="92">
        <v>445.3</v>
      </c>
      <c r="AG64" s="92"/>
      <c r="AH64" s="92"/>
      <c r="AI64" s="92">
        <v>29.7</v>
      </c>
      <c r="AJ64" s="92">
        <v>29.7</v>
      </c>
      <c r="AK64" s="92"/>
      <c r="AL64" s="92"/>
      <c r="AM64" s="92">
        <v>60</v>
      </c>
      <c r="AN64" s="92">
        <v>10</v>
      </c>
      <c r="AO64" s="92">
        <v>299.39999999999998</v>
      </c>
      <c r="AP64" s="92">
        <v>177.6</v>
      </c>
      <c r="AQ64" s="92">
        <v>45</v>
      </c>
      <c r="AR64" s="92">
        <v>1999.6</v>
      </c>
      <c r="AS64" s="92">
        <v>1267.0999999999999</v>
      </c>
      <c r="AT64" s="92">
        <v>5</v>
      </c>
      <c r="AU64" s="92">
        <v>217.4</v>
      </c>
      <c r="AV64" s="92">
        <v>182.1</v>
      </c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61"/>
      <c r="BL64" s="61">
        <v>840</v>
      </c>
      <c r="BM64" s="61" t="s">
        <v>184</v>
      </c>
      <c r="BN64" s="62" t="s">
        <v>168</v>
      </c>
      <c r="BO64" s="62"/>
      <c r="BP64" s="63" t="s">
        <v>543</v>
      </c>
      <c r="BQ64" s="64" t="s">
        <v>169</v>
      </c>
      <c r="BR64" s="65">
        <v>12491066</v>
      </c>
      <c r="BS64" s="67"/>
      <c r="BT64" s="67"/>
      <c r="BU64" s="66">
        <v>12491066</v>
      </c>
      <c r="BV64" s="67"/>
      <c r="BW64" s="65"/>
      <c r="BX64" s="65"/>
      <c r="BY64" s="65">
        <v>63598386</v>
      </c>
      <c r="BZ64" s="65"/>
      <c r="CA64" s="65"/>
      <c r="CB64" s="65">
        <v>63598386</v>
      </c>
      <c r="CC64" s="65">
        <v>339</v>
      </c>
      <c r="CD64" s="65"/>
      <c r="CE64" s="65"/>
      <c r="CF64" s="65">
        <v>63598386</v>
      </c>
      <c r="CG64" s="65"/>
      <c r="CH64" s="65"/>
      <c r="CI64" s="67">
        <v>5464372</v>
      </c>
      <c r="CJ64" s="65"/>
      <c r="CK64" s="65"/>
      <c r="CL64" s="20">
        <v>0.7</v>
      </c>
      <c r="CM64" s="65"/>
      <c r="CN64" s="65">
        <v>5464372</v>
      </c>
      <c r="CO64" s="68"/>
      <c r="CP64" s="69">
        <v>1666</v>
      </c>
      <c r="CQ64" s="70" t="s">
        <v>345</v>
      </c>
      <c r="CR64" s="71" t="s">
        <v>185</v>
      </c>
      <c r="CS64" s="72">
        <v>689</v>
      </c>
      <c r="CT64" s="73" t="s">
        <v>170</v>
      </c>
      <c r="CU64" s="74">
        <v>445.3</v>
      </c>
      <c r="CV64" s="77">
        <v>29.7</v>
      </c>
      <c r="CW64" s="76">
        <v>4217.5324982273687</v>
      </c>
      <c r="CX64" s="77">
        <v>1878067.2214606474</v>
      </c>
      <c r="CY64" s="78" t="s">
        <v>433</v>
      </c>
      <c r="CZ64" s="79"/>
      <c r="DA64" s="80"/>
      <c r="DB64" s="20"/>
      <c r="DC64" s="81"/>
      <c r="DD64" s="82"/>
      <c r="DE64" s="53"/>
      <c r="DF64" s="53"/>
      <c r="DG64" s="53"/>
      <c r="DH64" s="53"/>
      <c r="DI64" s="53"/>
      <c r="DJ64" s="53"/>
      <c r="DK64" s="53"/>
      <c r="DL64" s="53"/>
      <c r="DM64" s="53"/>
      <c r="DN64" s="83">
        <v>29.7</v>
      </c>
      <c r="DO64" s="90">
        <v>29.7</v>
      </c>
      <c r="DP64" s="90">
        <v>29.7</v>
      </c>
      <c r="DQ64" s="90">
        <v>29.7</v>
      </c>
      <c r="DR64" s="55">
        <f t="shared" si="8"/>
        <v>259.90000000000003</v>
      </c>
      <c r="DS64" s="55">
        <f t="shared" si="9"/>
        <v>0</v>
      </c>
      <c r="DT64" s="84">
        <v>289.60000000000002</v>
      </c>
      <c r="DU64" s="21">
        <v>29.7</v>
      </c>
      <c r="DV64" s="55">
        <f t="shared" si="10"/>
        <v>2812867.4920096686</v>
      </c>
      <c r="DW64" s="8">
        <v>3134307.14</v>
      </c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</row>
    <row r="65" spans="1:200" s="14" customFormat="1" ht="63" customHeight="1" x14ac:dyDescent="0.25">
      <c r="A65" s="22">
        <v>61</v>
      </c>
      <c r="B65" s="22">
        <v>1714</v>
      </c>
      <c r="C65" s="22">
        <v>739</v>
      </c>
      <c r="D65" s="22" t="s">
        <v>341</v>
      </c>
      <c r="E65" s="56" t="s">
        <v>89</v>
      </c>
      <c r="F65" s="57">
        <v>282</v>
      </c>
      <c r="G65" s="58" t="s">
        <v>343</v>
      </c>
      <c r="H65" s="61" t="s">
        <v>184</v>
      </c>
      <c r="I65" s="91" t="s">
        <v>85</v>
      </c>
      <c r="J65" s="61">
        <v>2</v>
      </c>
      <c r="K65" s="61">
        <v>922</v>
      </c>
      <c r="L65" s="61" t="s">
        <v>184</v>
      </c>
      <c r="M65" s="61"/>
      <c r="N65" s="59">
        <v>3946.7</v>
      </c>
      <c r="O65" s="59">
        <v>885.69999999999993</v>
      </c>
      <c r="P65" s="92">
        <v>3061</v>
      </c>
      <c r="Q65" s="61">
        <v>1960</v>
      </c>
      <c r="R65" s="61" t="s">
        <v>307</v>
      </c>
      <c r="S65" s="61">
        <v>1989</v>
      </c>
      <c r="T65" s="61">
        <v>5</v>
      </c>
      <c r="U65" s="61">
        <v>4</v>
      </c>
      <c r="V65" s="61">
        <v>23</v>
      </c>
      <c r="W65" s="92">
        <v>2030</v>
      </c>
      <c r="X65" s="92">
        <v>957</v>
      </c>
      <c r="Y65" s="92">
        <v>18226</v>
      </c>
      <c r="Z65" s="92"/>
      <c r="AA65" s="92">
        <v>3984.3</v>
      </c>
      <c r="AB65" s="92"/>
      <c r="AC65" s="92">
        <v>3061</v>
      </c>
      <c r="AD65" s="92">
        <v>1899.3</v>
      </c>
      <c r="AE65" s="92">
        <v>3061</v>
      </c>
      <c r="AF65" s="92">
        <v>923.3</v>
      </c>
      <c r="AG65" s="92">
        <v>37.6</v>
      </c>
      <c r="AH65" s="92"/>
      <c r="AI65" s="92">
        <v>682.9</v>
      </c>
      <c r="AJ65" s="92">
        <v>42.3</v>
      </c>
      <c r="AK65" s="92"/>
      <c r="AL65" s="92"/>
      <c r="AM65" s="92">
        <v>56</v>
      </c>
      <c r="AN65" s="92">
        <v>19</v>
      </c>
      <c r="AO65" s="92">
        <v>685.4</v>
      </c>
      <c r="AP65" s="92">
        <v>358.6</v>
      </c>
      <c r="AQ65" s="92">
        <v>19</v>
      </c>
      <c r="AR65" s="92">
        <v>1044.7</v>
      </c>
      <c r="AS65" s="92">
        <v>624.70000000000005</v>
      </c>
      <c r="AT65" s="92">
        <v>18</v>
      </c>
      <c r="AU65" s="92">
        <v>1325.5</v>
      </c>
      <c r="AV65" s="92">
        <v>916</v>
      </c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2"/>
      <c r="BK65" s="61"/>
      <c r="BL65" s="61">
        <v>922</v>
      </c>
      <c r="BM65" s="61" t="s">
        <v>184</v>
      </c>
      <c r="BN65" s="62" t="s">
        <v>86</v>
      </c>
      <c r="BO65" s="62"/>
      <c r="BP65" s="63" t="s">
        <v>544</v>
      </c>
      <c r="BQ65" s="64" t="s">
        <v>87</v>
      </c>
      <c r="BR65" s="65">
        <v>20169593</v>
      </c>
      <c r="BS65" s="65"/>
      <c r="BT65" s="65"/>
      <c r="BU65" s="66">
        <v>20169593</v>
      </c>
      <c r="BV65" s="67"/>
      <c r="BW65" s="65"/>
      <c r="BX65" s="65"/>
      <c r="BY65" s="65">
        <v>35181727</v>
      </c>
      <c r="BZ65" s="65"/>
      <c r="CA65" s="65"/>
      <c r="CB65" s="65">
        <v>35181727</v>
      </c>
      <c r="CC65" s="65">
        <v>423</v>
      </c>
      <c r="CD65" s="65"/>
      <c r="CE65" s="65"/>
      <c r="CF65" s="65">
        <v>35181727</v>
      </c>
      <c r="CG65" s="65"/>
      <c r="CH65" s="65"/>
      <c r="CI65" s="67">
        <v>2191712</v>
      </c>
      <c r="CJ65" s="65"/>
      <c r="CK65" s="65"/>
      <c r="CL65" s="20">
        <v>0.7</v>
      </c>
      <c r="CM65" s="65"/>
      <c r="CN65" s="65">
        <v>2191712</v>
      </c>
      <c r="CO65" s="68"/>
      <c r="CP65" s="69">
        <v>1749</v>
      </c>
      <c r="CQ65" s="70" t="s">
        <v>345</v>
      </c>
      <c r="CR65" s="71" t="s">
        <v>185</v>
      </c>
      <c r="CS65" s="72">
        <v>750</v>
      </c>
      <c r="CT65" s="73" t="s">
        <v>88</v>
      </c>
      <c r="CU65" s="74">
        <v>774.5</v>
      </c>
      <c r="CV65" s="77">
        <v>682.9</v>
      </c>
      <c r="CW65" s="76">
        <v>5110.4956039222643</v>
      </c>
      <c r="CX65" s="77">
        <v>3958078.8452377939</v>
      </c>
      <c r="CY65" s="78" t="s">
        <v>438</v>
      </c>
      <c r="CZ65" s="79"/>
      <c r="DA65" s="80"/>
      <c r="DB65" s="20"/>
      <c r="DC65" s="81"/>
      <c r="DD65" s="82"/>
      <c r="DE65" s="53"/>
      <c r="DF65" s="53"/>
      <c r="DG65" s="53"/>
      <c r="DH65" s="53"/>
      <c r="DI65" s="53"/>
      <c r="DJ65" s="53"/>
      <c r="DK65" s="53"/>
      <c r="DL65" s="53"/>
      <c r="DM65" s="53"/>
      <c r="DN65" s="83">
        <v>92.2</v>
      </c>
      <c r="DO65" s="90">
        <v>92.2</v>
      </c>
      <c r="DP65" s="90">
        <v>16.899999999999999</v>
      </c>
      <c r="DQ65" s="90">
        <v>16.899999999999999</v>
      </c>
      <c r="DR65" s="55">
        <f t="shared" si="8"/>
        <v>87.800000000000011</v>
      </c>
      <c r="DS65" s="55">
        <f t="shared" si="9"/>
        <v>87.800000000000011</v>
      </c>
      <c r="DT65" s="84">
        <v>104.7</v>
      </c>
      <c r="DU65" s="21">
        <v>104.7</v>
      </c>
      <c r="DV65" s="55">
        <f t="shared" si="10"/>
        <v>500039.49083094567</v>
      </c>
      <c r="DW65" s="8">
        <v>596288.55000000005</v>
      </c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</row>
    <row r="66" spans="1:200" s="14" customFormat="1" ht="63" customHeight="1" x14ac:dyDescent="0.25">
      <c r="A66" s="22">
        <v>62</v>
      </c>
      <c r="B66" s="22">
        <v>1715</v>
      </c>
      <c r="C66" s="22">
        <v>103</v>
      </c>
      <c r="D66" s="22" t="s">
        <v>341</v>
      </c>
      <c r="E66" s="56" t="s">
        <v>89</v>
      </c>
      <c r="F66" s="57">
        <v>283</v>
      </c>
      <c r="G66" s="58" t="s">
        <v>343</v>
      </c>
      <c r="H66" s="61" t="s">
        <v>90</v>
      </c>
      <c r="I66" s="91" t="s">
        <v>20</v>
      </c>
      <c r="J66" s="61">
        <v>7</v>
      </c>
      <c r="K66" s="61">
        <v>64</v>
      </c>
      <c r="L66" s="61" t="s">
        <v>90</v>
      </c>
      <c r="M66" s="61"/>
      <c r="N66" s="59">
        <v>12431.9</v>
      </c>
      <c r="O66" s="59">
        <v>545.9</v>
      </c>
      <c r="P66" s="92">
        <v>11886</v>
      </c>
      <c r="Q66" s="61">
        <v>1977</v>
      </c>
      <c r="R66" s="61" t="s">
        <v>21</v>
      </c>
      <c r="S66" s="61">
        <v>1986</v>
      </c>
      <c r="T66" s="61">
        <v>9</v>
      </c>
      <c r="U66" s="61">
        <v>6</v>
      </c>
      <c r="V66" s="61">
        <v>6</v>
      </c>
      <c r="W66" s="92">
        <v>7195</v>
      </c>
      <c r="X66" s="92">
        <v>1845</v>
      </c>
      <c r="Y66" s="92">
        <v>48087</v>
      </c>
      <c r="Z66" s="92">
        <v>11933</v>
      </c>
      <c r="AA66" s="92"/>
      <c r="AB66" s="92"/>
      <c r="AC66" s="92">
        <v>11387.1</v>
      </c>
      <c r="AD66" s="92">
        <v>7775.8</v>
      </c>
      <c r="AE66" s="92">
        <v>11886</v>
      </c>
      <c r="AF66" s="92">
        <v>545.9</v>
      </c>
      <c r="AG66" s="92"/>
      <c r="AH66" s="92"/>
      <c r="AI66" s="92">
        <v>60.9</v>
      </c>
      <c r="AJ66" s="92">
        <v>46.9</v>
      </c>
      <c r="AK66" s="92"/>
      <c r="AL66" s="92"/>
      <c r="AM66" s="92">
        <v>219</v>
      </c>
      <c r="AN66" s="92"/>
      <c r="AO66" s="92"/>
      <c r="AP66" s="92"/>
      <c r="AQ66" s="92">
        <v>108</v>
      </c>
      <c r="AR66" s="92">
        <v>4667.3</v>
      </c>
      <c r="AS66" s="92">
        <v>2938.8</v>
      </c>
      <c r="AT66" s="92">
        <v>111</v>
      </c>
      <c r="AU66" s="92">
        <v>6719.8</v>
      </c>
      <c r="AV66" s="92"/>
      <c r="AW66" s="92">
        <v>4837</v>
      </c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61"/>
      <c r="BL66" s="61">
        <v>64</v>
      </c>
      <c r="BM66" s="61" t="s">
        <v>90</v>
      </c>
      <c r="BN66" s="62" t="s">
        <v>22</v>
      </c>
      <c r="BO66" s="62"/>
      <c r="BP66" s="63" t="s">
        <v>545</v>
      </c>
      <c r="BQ66" s="64" t="s">
        <v>23</v>
      </c>
      <c r="BR66" s="65">
        <v>83738332</v>
      </c>
      <c r="BS66" s="65"/>
      <c r="BT66" s="65"/>
      <c r="BU66" s="66">
        <v>83738332</v>
      </c>
      <c r="BV66" s="67"/>
      <c r="BW66" s="65"/>
      <c r="BX66" s="65"/>
      <c r="BY66" s="65">
        <v>28643378</v>
      </c>
      <c r="BZ66" s="65"/>
      <c r="CA66" s="65"/>
      <c r="CB66" s="65">
        <v>28643378</v>
      </c>
      <c r="CC66" s="65">
        <v>518</v>
      </c>
      <c r="CD66" s="65"/>
      <c r="CE66" s="65"/>
      <c r="CF66" s="65">
        <v>28643378</v>
      </c>
      <c r="CG66" s="65"/>
      <c r="CH66" s="65"/>
      <c r="CI66" s="67">
        <v>1788379</v>
      </c>
      <c r="CJ66" s="65"/>
      <c r="CK66" s="65"/>
      <c r="CL66" s="20">
        <v>0.7</v>
      </c>
      <c r="CM66" s="65"/>
      <c r="CN66" s="65">
        <v>1788379</v>
      </c>
      <c r="CO66" s="68"/>
      <c r="CP66" s="69">
        <v>1820</v>
      </c>
      <c r="CQ66" s="70" t="s">
        <v>345</v>
      </c>
      <c r="CR66" s="71" t="s">
        <v>91</v>
      </c>
      <c r="CS66" s="72">
        <v>67</v>
      </c>
      <c r="CT66" s="73" t="s">
        <v>24</v>
      </c>
      <c r="CU66" s="74">
        <v>414.9</v>
      </c>
      <c r="CV66" s="77">
        <v>60.9</v>
      </c>
      <c r="CW66" s="76">
        <v>6735.7629968066021</v>
      </c>
      <c r="CX66" s="77">
        <v>2794668.0673750592</v>
      </c>
      <c r="CY66" s="78" t="s">
        <v>395</v>
      </c>
      <c r="CZ66" s="79"/>
      <c r="DA66" s="80"/>
      <c r="DB66" s="20"/>
      <c r="DC66" s="81"/>
      <c r="DD66" s="82"/>
      <c r="DE66" s="53"/>
      <c r="DF66" s="53"/>
      <c r="DG66" s="53"/>
      <c r="DH66" s="53"/>
      <c r="DI66" s="53"/>
      <c r="DJ66" s="53"/>
      <c r="DK66" s="53"/>
      <c r="DL66" s="53"/>
      <c r="DM66" s="53"/>
      <c r="DN66" s="90">
        <v>46.9</v>
      </c>
      <c r="DO66" s="90">
        <v>46.9</v>
      </c>
      <c r="DP66" s="90">
        <v>60.9</v>
      </c>
      <c r="DQ66" s="90">
        <v>60.9</v>
      </c>
      <c r="DR66" s="55">
        <f t="shared" si="8"/>
        <v>314.40000000000003</v>
      </c>
      <c r="DS66" s="55">
        <f t="shared" si="9"/>
        <v>139.19999999999999</v>
      </c>
      <c r="DT66" s="84">
        <v>375.3</v>
      </c>
      <c r="DU66" s="21">
        <v>200.1</v>
      </c>
      <c r="DV66" s="55">
        <f t="shared" si="10"/>
        <v>2364828.2770903283</v>
      </c>
      <c r="DW66" s="8">
        <v>2822900.93</v>
      </c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</row>
    <row r="67" spans="1:200" s="14" customFormat="1" ht="63" customHeight="1" x14ac:dyDescent="0.25">
      <c r="A67" s="22">
        <v>63</v>
      </c>
      <c r="B67" s="22">
        <v>1717</v>
      </c>
      <c r="C67" s="22"/>
      <c r="D67" s="22" t="s">
        <v>341</v>
      </c>
      <c r="E67" s="56" t="s">
        <v>89</v>
      </c>
      <c r="F67" s="57">
        <v>285</v>
      </c>
      <c r="G67" s="58" t="s">
        <v>343</v>
      </c>
      <c r="H67" s="61" t="s">
        <v>90</v>
      </c>
      <c r="I67" s="91" t="s">
        <v>25</v>
      </c>
      <c r="J67" s="61">
        <v>7</v>
      </c>
      <c r="K67" s="61">
        <v>66</v>
      </c>
      <c r="L67" s="61" t="s">
        <v>90</v>
      </c>
      <c r="M67" s="61"/>
      <c r="N67" s="59">
        <v>2026.7</v>
      </c>
      <c r="O67" s="59">
        <v>276.5</v>
      </c>
      <c r="P67" s="92">
        <v>1750.2</v>
      </c>
      <c r="Q67" s="61">
        <v>1977</v>
      </c>
      <c r="R67" s="61" t="s">
        <v>312</v>
      </c>
      <c r="S67" s="61">
        <v>1987</v>
      </c>
      <c r="T67" s="61">
        <v>9</v>
      </c>
      <c r="U67" s="61">
        <v>1</v>
      </c>
      <c r="V67" s="61">
        <v>8</v>
      </c>
      <c r="W67" s="92">
        <v>825</v>
      </c>
      <c r="X67" s="92">
        <v>338</v>
      </c>
      <c r="Y67" s="92">
        <v>9031</v>
      </c>
      <c r="Z67" s="92">
        <v>1983.7</v>
      </c>
      <c r="AA67" s="92"/>
      <c r="AB67" s="92"/>
      <c r="AC67" s="92">
        <v>1707.2</v>
      </c>
      <c r="AD67" s="92">
        <v>914.2</v>
      </c>
      <c r="AE67" s="92">
        <v>1750.2</v>
      </c>
      <c r="AF67" s="92">
        <v>276.5</v>
      </c>
      <c r="AG67" s="92"/>
      <c r="AH67" s="92"/>
      <c r="AI67" s="92">
        <v>15.1</v>
      </c>
      <c r="AJ67" s="92">
        <v>15.1</v>
      </c>
      <c r="AK67" s="92">
        <v>13.6</v>
      </c>
      <c r="AL67" s="92"/>
      <c r="AM67" s="92">
        <v>32</v>
      </c>
      <c r="AN67" s="92">
        <v>8</v>
      </c>
      <c r="AO67" s="92">
        <v>338.2</v>
      </c>
      <c r="AP67" s="92">
        <v>131</v>
      </c>
      <c r="AQ67" s="92">
        <v>24</v>
      </c>
      <c r="AR67" s="92">
        <v>1369</v>
      </c>
      <c r="AS67" s="92">
        <v>783.2</v>
      </c>
      <c r="AT67" s="92">
        <v>0</v>
      </c>
      <c r="AU67" s="92">
        <v>0</v>
      </c>
      <c r="AV67" s="92"/>
      <c r="AW67" s="92">
        <v>0</v>
      </c>
      <c r="AX67" s="92"/>
      <c r="AY67" s="92"/>
      <c r="AZ67" s="92"/>
      <c r="BA67" s="92"/>
      <c r="BB67" s="92"/>
      <c r="BC67" s="92"/>
      <c r="BD67" s="92"/>
      <c r="BE67" s="92"/>
      <c r="BF67" s="92"/>
      <c r="BG67" s="92"/>
      <c r="BH67" s="92"/>
      <c r="BI67" s="92"/>
      <c r="BJ67" s="92"/>
      <c r="BK67" s="61"/>
      <c r="BL67" s="61">
        <v>66</v>
      </c>
      <c r="BM67" s="61" t="s">
        <v>90</v>
      </c>
      <c r="BN67" s="62" t="s">
        <v>26</v>
      </c>
      <c r="BO67" s="62"/>
      <c r="BP67" s="63" t="s">
        <v>546</v>
      </c>
      <c r="BQ67" s="64" t="s">
        <v>27</v>
      </c>
      <c r="BR67" s="65">
        <v>16236816</v>
      </c>
      <c r="BS67" s="65"/>
      <c r="BT67" s="65"/>
      <c r="BU67" s="66">
        <v>16236816</v>
      </c>
      <c r="BV67" s="67"/>
      <c r="BW67" s="65"/>
      <c r="BX67" s="65"/>
      <c r="BY67" s="65">
        <v>31306457</v>
      </c>
      <c r="BZ67" s="65"/>
      <c r="CA67" s="65"/>
      <c r="CB67" s="65">
        <v>31306457</v>
      </c>
      <c r="CC67" s="65">
        <v>520</v>
      </c>
      <c r="CD67" s="65"/>
      <c r="CE67" s="65"/>
      <c r="CF67" s="65">
        <v>31306457</v>
      </c>
      <c r="CG67" s="65"/>
      <c r="CH67" s="65"/>
      <c r="CI67" s="67">
        <v>8854952</v>
      </c>
      <c r="CJ67" s="65"/>
      <c r="CK67" s="65"/>
      <c r="CL67" s="20">
        <v>0.7</v>
      </c>
      <c r="CM67" s="65"/>
      <c r="CN67" s="65">
        <v>8854952</v>
      </c>
      <c r="CO67" s="68"/>
      <c r="CP67" s="69">
        <v>1822</v>
      </c>
      <c r="CQ67" s="70" t="s">
        <v>345</v>
      </c>
      <c r="CR67" s="71" t="s">
        <v>91</v>
      </c>
      <c r="CS67" s="72">
        <v>69</v>
      </c>
      <c r="CT67" s="73" t="s">
        <v>28</v>
      </c>
      <c r="CU67" s="74">
        <v>310.2</v>
      </c>
      <c r="CV67" s="77">
        <v>15.1</v>
      </c>
      <c r="CW67" s="76">
        <v>8011.4550747520598</v>
      </c>
      <c r="CX67" s="77">
        <v>2485153.364188089</v>
      </c>
      <c r="CY67" s="78"/>
      <c r="CZ67" s="79"/>
      <c r="DA67" s="80"/>
      <c r="DB67" s="20"/>
      <c r="DC67" s="81"/>
      <c r="DD67" s="82"/>
      <c r="DE67" s="53"/>
      <c r="DF67" s="53"/>
      <c r="DG67" s="53"/>
      <c r="DH67" s="53"/>
      <c r="DI67" s="53"/>
      <c r="DJ67" s="53"/>
      <c r="DK67" s="53"/>
      <c r="DL67" s="53"/>
      <c r="DM67" s="53"/>
      <c r="DN67" s="83">
        <v>41.7</v>
      </c>
      <c r="DO67" s="90">
        <v>15.1</v>
      </c>
      <c r="DP67" s="90">
        <v>30.2</v>
      </c>
      <c r="DQ67" s="90">
        <v>30.2</v>
      </c>
      <c r="DR67" s="55">
        <f t="shared" si="8"/>
        <v>179.10000000000002</v>
      </c>
      <c r="DS67" s="55">
        <f t="shared" si="9"/>
        <v>0</v>
      </c>
      <c r="DT67" s="84">
        <v>209.3</v>
      </c>
      <c r="DU67" s="21">
        <v>30.2</v>
      </c>
      <c r="DV67" s="55">
        <f t="shared" si="10"/>
        <v>1310632.7752173916</v>
      </c>
      <c r="DW67" s="8">
        <v>1531632.83</v>
      </c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</row>
    <row r="68" spans="1:200" s="14" customFormat="1" ht="63" customHeight="1" x14ac:dyDescent="0.25">
      <c r="A68" s="22">
        <v>64</v>
      </c>
      <c r="B68" s="22">
        <v>1726</v>
      </c>
      <c r="C68" s="22">
        <v>751</v>
      </c>
      <c r="D68" s="22" t="s">
        <v>341</v>
      </c>
      <c r="E68" s="56" t="s">
        <v>89</v>
      </c>
      <c r="F68" s="57">
        <v>294</v>
      </c>
      <c r="G68" s="58" t="s">
        <v>343</v>
      </c>
      <c r="H68" s="61" t="s">
        <v>90</v>
      </c>
      <c r="I68" s="89" t="s">
        <v>179</v>
      </c>
      <c r="J68" s="61">
        <v>5</v>
      </c>
      <c r="K68" s="61">
        <v>105</v>
      </c>
      <c r="L68" s="61" t="s">
        <v>90</v>
      </c>
      <c r="M68" s="61"/>
      <c r="N68" s="59">
        <v>3499.1</v>
      </c>
      <c r="O68" s="59">
        <v>175.2</v>
      </c>
      <c r="P68" s="92">
        <v>3323.9</v>
      </c>
      <c r="Q68" s="61">
        <v>1976</v>
      </c>
      <c r="R68" s="61" t="s">
        <v>347</v>
      </c>
      <c r="S68" s="61">
        <v>5</v>
      </c>
      <c r="T68" s="61">
        <v>5</v>
      </c>
      <c r="U68" s="61">
        <v>1992</v>
      </c>
      <c r="V68" s="61">
        <v>12</v>
      </c>
      <c r="W68" s="92">
        <v>3921</v>
      </c>
      <c r="X68" s="92">
        <v>910</v>
      </c>
      <c r="Y68" s="92">
        <v>12403</v>
      </c>
      <c r="Z68" s="92">
        <v>3517.3</v>
      </c>
      <c r="AA68" s="92"/>
      <c r="AB68" s="92"/>
      <c r="AC68" s="92">
        <v>3281.9</v>
      </c>
      <c r="AD68" s="92">
        <v>2206.6999999999998</v>
      </c>
      <c r="AE68" s="92">
        <v>3323.9</v>
      </c>
      <c r="AF68" s="92">
        <v>235.4</v>
      </c>
      <c r="AG68" s="92">
        <v>60.2</v>
      </c>
      <c r="AH68" s="92"/>
      <c r="AI68" s="92">
        <v>59.3</v>
      </c>
      <c r="AJ68" s="92">
        <v>59.3</v>
      </c>
      <c r="AK68" s="92"/>
      <c r="AL68" s="92">
        <v>176.1</v>
      </c>
      <c r="AM68" s="92">
        <v>74</v>
      </c>
      <c r="AN68" s="92">
        <v>10</v>
      </c>
      <c r="AO68" s="92">
        <v>298.2</v>
      </c>
      <c r="AP68" s="92">
        <v>169.6</v>
      </c>
      <c r="AQ68" s="92">
        <v>55</v>
      </c>
      <c r="AR68" s="92">
        <v>2435.1999999999998</v>
      </c>
      <c r="AS68" s="92">
        <v>1638.1</v>
      </c>
      <c r="AT68" s="92">
        <v>9</v>
      </c>
      <c r="AU68" s="92">
        <v>548.5</v>
      </c>
      <c r="AV68" s="92"/>
      <c r="AW68" s="92">
        <v>399</v>
      </c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61"/>
      <c r="BL68" s="61">
        <v>105</v>
      </c>
      <c r="BM68" s="61" t="s">
        <v>90</v>
      </c>
      <c r="BN68" s="62"/>
      <c r="BO68" s="62"/>
      <c r="BP68" s="63" t="s">
        <v>547</v>
      </c>
      <c r="BQ68" s="64" t="s">
        <v>180</v>
      </c>
      <c r="BR68" s="65">
        <v>22071729</v>
      </c>
      <c r="BS68" s="67"/>
      <c r="BT68" s="67"/>
      <c r="BU68" s="66">
        <v>22071729</v>
      </c>
      <c r="BV68" s="67"/>
      <c r="BW68" s="65"/>
      <c r="BX68" s="65"/>
      <c r="BY68" s="65">
        <v>42505747</v>
      </c>
      <c r="BZ68" s="65"/>
      <c r="CA68" s="65"/>
      <c r="CB68" s="65">
        <v>42505747</v>
      </c>
      <c r="CC68" s="65">
        <v>567</v>
      </c>
      <c r="CD68" s="65"/>
      <c r="CE68" s="65"/>
      <c r="CF68" s="65">
        <v>42505747</v>
      </c>
      <c r="CG68" s="65"/>
      <c r="CH68" s="65"/>
      <c r="CI68" s="67">
        <v>335041</v>
      </c>
      <c r="CJ68" s="65"/>
      <c r="CK68" s="65"/>
      <c r="CL68" s="20">
        <v>0.7</v>
      </c>
      <c r="CM68" s="65"/>
      <c r="CN68" s="65">
        <v>335041</v>
      </c>
      <c r="CO68" s="68"/>
      <c r="CP68" s="69">
        <v>1861</v>
      </c>
      <c r="CQ68" s="70" t="s">
        <v>345</v>
      </c>
      <c r="CR68" s="71" t="s">
        <v>91</v>
      </c>
      <c r="CS68" s="72">
        <v>90</v>
      </c>
      <c r="CT68" s="73" t="s">
        <v>181</v>
      </c>
      <c r="CU68" s="74">
        <v>235.4</v>
      </c>
      <c r="CV68" s="77">
        <v>59.3</v>
      </c>
      <c r="CW68" s="76">
        <v>6307.8302992197996</v>
      </c>
      <c r="CX68" s="77">
        <v>1484863.2524363408</v>
      </c>
      <c r="CY68" s="95" t="s">
        <v>442</v>
      </c>
      <c r="CZ68" s="79"/>
      <c r="DA68" s="80"/>
      <c r="DB68" s="20"/>
      <c r="DC68" s="81"/>
      <c r="DD68" s="82"/>
      <c r="DE68" s="53"/>
      <c r="DF68" s="53"/>
      <c r="DG68" s="53"/>
      <c r="DH68" s="53"/>
      <c r="DI68" s="53"/>
      <c r="DJ68" s="53"/>
      <c r="DK68" s="53"/>
      <c r="DL68" s="53"/>
      <c r="DM68" s="53"/>
      <c r="DN68" s="83">
        <v>59.3</v>
      </c>
      <c r="DO68" s="90">
        <v>59.3</v>
      </c>
      <c r="DP68" s="90">
        <v>44.4</v>
      </c>
      <c r="DQ68" s="90">
        <v>44.4</v>
      </c>
      <c r="DR68" s="55">
        <f t="shared" si="8"/>
        <v>181.1</v>
      </c>
      <c r="DS68" s="55">
        <f t="shared" si="9"/>
        <v>47.9</v>
      </c>
      <c r="DT68" s="84">
        <v>225.5</v>
      </c>
      <c r="DU68" s="21">
        <v>92.3</v>
      </c>
      <c r="DV68" s="55">
        <f t="shared" si="10"/>
        <v>164532.32951662969</v>
      </c>
      <c r="DW68" s="8">
        <v>204870.46</v>
      </c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</row>
    <row r="69" spans="1:200" s="14" customFormat="1" ht="63" customHeight="1" x14ac:dyDescent="0.25">
      <c r="A69" s="22">
        <v>65</v>
      </c>
      <c r="B69" s="22">
        <v>1763</v>
      </c>
      <c r="C69" s="22"/>
      <c r="D69" s="22" t="s">
        <v>341</v>
      </c>
      <c r="E69" s="56" t="s">
        <v>89</v>
      </c>
      <c r="F69" s="57">
        <v>331</v>
      </c>
      <c r="G69" s="58" t="s">
        <v>343</v>
      </c>
      <c r="H69" s="61"/>
      <c r="I69" s="89"/>
      <c r="J69" s="61"/>
      <c r="K69" s="61"/>
      <c r="L69" s="61"/>
      <c r="M69" s="61"/>
      <c r="N69" s="59"/>
      <c r="O69" s="59"/>
      <c r="P69" s="92"/>
      <c r="Q69" s="61"/>
      <c r="R69" s="61"/>
      <c r="S69" s="61"/>
      <c r="T69" s="61"/>
      <c r="U69" s="61"/>
      <c r="V69" s="61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2"/>
      <c r="BA69" s="92"/>
      <c r="BB69" s="92"/>
      <c r="BC69" s="92"/>
      <c r="BD69" s="92"/>
      <c r="BE69" s="92"/>
      <c r="BF69" s="92"/>
      <c r="BG69" s="92"/>
      <c r="BH69" s="92"/>
      <c r="BI69" s="92"/>
      <c r="BJ69" s="92"/>
      <c r="BK69" s="61"/>
      <c r="BL69" s="61"/>
      <c r="BM69" s="61"/>
      <c r="BN69" s="62"/>
      <c r="BO69" s="62"/>
      <c r="BP69" s="63" t="s">
        <v>508</v>
      </c>
      <c r="BQ69" s="64"/>
      <c r="BR69" s="65"/>
      <c r="BS69" s="67"/>
      <c r="BT69" s="67"/>
      <c r="BU69" s="66"/>
      <c r="BV69" s="67"/>
      <c r="BW69" s="65"/>
      <c r="BX69" s="65"/>
      <c r="BY69" s="65"/>
      <c r="BZ69" s="65"/>
      <c r="CA69" s="65"/>
      <c r="CB69" s="65"/>
      <c r="CC69" s="65"/>
      <c r="CD69" s="65"/>
      <c r="CE69" s="65"/>
      <c r="CF69" s="65"/>
      <c r="CG69" s="65"/>
      <c r="CH69" s="65"/>
      <c r="CI69" s="67"/>
      <c r="CJ69" s="65"/>
      <c r="CK69" s="65"/>
      <c r="CL69" s="20"/>
      <c r="CM69" s="65"/>
      <c r="CN69" s="65"/>
      <c r="CO69" s="68"/>
      <c r="CP69" s="69"/>
      <c r="CQ69" s="70"/>
      <c r="CR69" s="71"/>
      <c r="CS69" s="72"/>
      <c r="CT69" s="73"/>
      <c r="CU69" s="74"/>
      <c r="CV69" s="77"/>
      <c r="CW69" s="76"/>
      <c r="CX69" s="77"/>
      <c r="CY69" s="95"/>
      <c r="CZ69" s="79"/>
      <c r="DA69" s="80"/>
      <c r="DB69" s="20"/>
      <c r="DC69" s="81"/>
      <c r="DD69" s="82"/>
      <c r="DE69" s="53"/>
      <c r="DF69" s="53"/>
      <c r="DG69" s="53"/>
      <c r="DH69" s="53"/>
      <c r="DI69" s="53"/>
      <c r="DJ69" s="53"/>
      <c r="DK69" s="53"/>
      <c r="DL69" s="53"/>
      <c r="DM69" s="53"/>
      <c r="DN69" s="83"/>
      <c r="DO69" s="90"/>
      <c r="DP69" s="90">
        <v>22.8</v>
      </c>
      <c r="DQ69" s="90">
        <v>22.8</v>
      </c>
      <c r="DR69" s="55">
        <f t="shared" ref="DR69:DR105" si="11">DT69-DP69</f>
        <v>472.09999999999997</v>
      </c>
      <c r="DS69" s="55">
        <f t="shared" ref="DS69:DS105" si="12">DU69-DQ69</f>
        <v>0</v>
      </c>
      <c r="DT69" s="84">
        <v>494.9</v>
      </c>
      <c r="DU69" s="21">
        <v>22.8</v>
      </c>
      <c r="DV69" s="55">
        <f t="shared" ref="DV69:DV100" si="13">DR69*DW69/DT69</f>
        <v>5922349.8651202256</v>
      </c>
      <c r="DW69" s="8">
        <v>6208368.8799999999</v>
      </c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</row>
    <row r="70" spans="1:200" s="14" customFormat="1" ht="63" customHeight="1" x14ac:dyDescent="0.25">
      <c r="A70" s="22">
        <v>66</v>
      </c>
      <c r="B70" s="22">
        <v>1781</v>
      </c>
      <c r="C70" s="22"/>
      <c r="D70" s="22" t="s">
        <v>341</v>
      </c>
      <c r="E70" s="56" t="s">
        <v>89</v>
      </c>
      <c r="F70" s="57">
        <v>349</v>
      </c>
      <c r="G70" s="58" t="s">
        <v>343</v>
      </c>
      <c r="H70" s="61" t="s">
        <v>90</v>
      </c>
      <c r="I70" s="91" t="s">
        <v>182</v>
      </c>
      <c r="J70" s="61">
        <v>3</v>
      </c>
      <c r="K70" s="61">
        <v>115</v>
      </c>
      <c r="L70" s="61" t="s">
        <v>90</v>
      </c>
      <c r="M70" s="61"/>
      <c r="N70" s="59">
        <v>4883.1000000000004</v>
      </c>
      <c r="O70" s="59">
        <v>484</v>
      </c>
      <c r="P70" s="92">
        <v>4399.1000000000004</v>
      </c>
      <c r="Q70" s="61">
        <v>1975</v>
      </c>
      <c r="R70" s="61" t="s">
        <v>312</v>
      </c>
      <c r="S70" s="61">
        <v>1988</v>
      </c>
      <c r="T70" s="61">
        <v>5</v>
      </c>
      <c r="U70" s="61">
        <v>6</v>
      </c>
      <c r="V70" s="61">
        <v>7</v>
      </c>
      <c r="W70" s="92">
        <v>6503</v>
      </c>
      <c r="X70" s="92">
        <v>1148</v>
      </c>
      <c r="Y70" s="92">
        <v>16903</v>
      </c>
      <c r="Z70" s="92">
        <v>4822.6000000000004</v>
      </c>
      <c r="AA70" s="92"/>
      <c r="AB70" s="92"/>
      <c r="AC70" s="92">
        <v>4338.6000000000004</v>
      </c>
      <c r="AD70" s="92">
        <v>2992.9</v>
      </c>
      <c r="AE70" s="92">
        <v>4399.1000000000004</v>
      </c>
      <c r="AF70" s="92">
        <v>484</v>
      </c>
      <c r="AG70" s="92"/>
      <c r="AH70" s="92"/>
      <c r="AI70" s="92">
        <v>50.9</v>
      </c>
      <c r="AJ70" s="92">
        <v>50.9</v>
      </c>
      <c r="AK70" s="92"/>
      <c r="AL70" s="92"/>
      <c r="AM70" s="92">
        <v>90</v>
      </c>
      <c r="AN70" s="92">
        <v>5</v>
      </c>
      <c r="AO70" s="92">
        <v>148.69999999999999</v>
      </c>
      <c r="AP70" s="92">
        <v>85</v>
      </c>
      <c r="AQ70" s="92">
        <v>55</v>
      </c>
      <c r="AR70" s="92">
        <v>2440.4</v>
      </c>
      <c r="AS70" s="92">
        <v>1643.5</v>
      </c>
      <c r="AT70" s="92">
        <v>25</v>
      </c>
      <c r="AU70" s="92">
        <v>1448.6</v>
      </c>
      <c r="AV70" s="92"/>
      <c r="AW70" s="92">
        <v>1043.9000000000001</v>
      </c>
      <c r="AX70" s="92">
        <v>5</v>
      </c>
      <c r="AY70" s="92">
        <v>300.89999999999998</v>
      </c>
      <c r="AZ70" s="92">
        <v>220.5</v>
      </c>
      <c r="BA70" s="92"/>
      <c r="BB70" s="92"/>
      <c r="BC70" s="92"/>
      <c r="BD70" s="92"/>
      <c r="BE70" s="92"/>
      <c r="BF70" s="92"/>
      <c r="BG70" s="92"/>
      <c r="BH70" s="92"/>
      <c r="BI70" s="92"/>
      <c r="BJ70" s="92"/>
      <c r="BK70" s="61"/>
      <c r="BL70" s="61">
        <v>115</v>
      </c>
      <c r="BM70" s="61" t="s">
        <v>90</v>
      </c>
      <c r="BN70" s="62" t="s">
        <v>40</v>
      </c>
      <c r="BO70" s="62"/>
      <c r="BP70" s="63" t="s">
        <v>477</v>
      </c>
      <c r="BQ70" s="64" t="s">
        <v>41</v>
      </c>
      <c r="BR70" s="65">
        <v>31351981</v>
      </c>
      <c r="BS70" s="65"/>
      <c r="BT70" s="65"/>
      <c r="BU70" s="66">
        <v>31351981</v>
      </c>
      <c r="BV70" s="67"/>
      <c r="BW70" s="65"/>
      <c r="BX70" s="65"/>
      <c r="BY70" s="65">
        <v>28472850</v>
      </c>
      <c r="BZ70" s="65"/>
      <c r="CA70" s="65"/>
      <c r="CB70" s="65">
        <v>28472850</v>
      </c>
      <c r="CC70" s="65">
        <v>581</v>
      </c>
      <c r="CD70" s="65"/>
      <c r="CE70" s="65"/>
      <c r="CF70" s="65">
        <v>28472850</v>
      </c>
      <c r="CG70" s="65"/>
      <c r="CH70" s="65"/>
      <c r="CI70" s="67">
        <v>6746754</v>
      </c>
      <c r="CJ70" s="65"/>
      <c r="CK70" s="65"/>
      <c r="CL70" s="20">
        <v>0.7</v>
      </c>
      <c r="CM70" s="65"/>
      <c r="CN70" s="65">
        <v>6746754</v>
      </c>
      <c r="CO70" s="68"/>
      <c r="CP70" s="69">
        <v>1871</v>
      </c>
      <c r="CQ70" s="70" t="s">
        <v>345</v>
      </c>
      <c r="CR70" s="71" t="s">
        <v>91</v>
      </c>
      <c r="CS70" s="72">
        <v>102</v>
      </c>
      <c r="CT70" s="73" t="s">
        <v>42</v>
      </c>
      <c r="CU70" s="74">
        <v>484</v>
      </c>
      <c r="CV70" s="77">
        <v>50.9</v>
      </c>
      <c r="CW70" s="76">
        <v>6420.5076693084302</v>
      </c>
      <c r="CX70" s="77">
        <v>3107525.7119452804</v>
      </c>
      <c r="CY70" s="78"/>
      <c r="CZ70" s="79"/>
      <c r="DA70" s="80"/>
      <c r="DB70" s="20"/>
      <c r="DC70" s="81"/>
      <c r="DD70" s="82"/>
      <c r="DE70" s="53"/>
      <c r="DF70" s="53"/>
      <c r="DG70" s="53"/>
      <c r="DH70" s="53"/>
      <c r="DI70" s="53"/>
      <c r="DJ70" s="53"/>
      <c r="DK70" s="53"/>
      <c r="DL70" s="53"/>
      <c r="DM70" s="53"/>
      <c r="DN70" s="83">
        <v>50.9</v>
      </c>
      <c r="DO70" s="90">
        <v>50.9</v>
      </c>
      <c r="DP70" s="90">
        <v>14.3</v>
      </c>
      <c r="DQ70" s="90">
        <v>14.3</v>
      </c>
      <c r="DR70" s="55">
        <f t="shared" si="11"/>
        <v>338.3</v>
      </c>
      <c r="DS70" s="55">
        <f t="shared" si="12"/>
        <v>0</v>
      </c>
      <c r="DT70" s="84">
        <v>352.6</v>
      </c>
      <c r="DU70" s="21">
        <v>14.3</v>
      </c>
      <c r="DV70" s="55">
        <f t="shared" si="13"/>
        <v>3293019.9523085649</v>
      </c>
      <c r="DW70" s="8">
        <v>3432216.48</v>
      </c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</row>
    <row r="71" spans="1:200" s="14" customFormat="1" ht="63" customHeight="1" x14ac:dyDescent="0.25">
      <c r="A71" s="22">
        <v>67</v>
      </c>
      <c r="B71" s="22">
        <v>1786</v>
      </c>
      <c r="C71" s="22">
        <v>761</v>
      </c>
      <c r="D71" s="22" t="s">
        <v>341</v>
      </c>
      <c r="E71" s="56" t="s">
        <v>89</v>
      </c>
      <c r="F71" s="57">
        <v>354</v>
      </c>
      <c r="G71" s="58" t="s">
        <v>343</v>
      </c>
      <c r="H71" s="61" t="s">
        <v>90</v>
      </c>
      <c r="I71" s="91" t="s">
        <v>43</v>
      </c>
      <c r="J71" s="61">
        <v>3</v>
      </c>
      <c r="K71" s="61">
        <v>120</v>
      </c>
      <c r="L71" s="61" t="s">
        <v>90</v>
      </c>
      <c r="M71" s="61"/>
      <c r="N71" s="59">
        <v>8111</v>
      </c>
      <c r="O71" s="59">
        <v>212</v>
      </c>
      <c r="P71" s="92">
        <v>7899</v>
      </c>
      <c r="Q71" s="61">
        <v>1975</v>
      </c>
      <c r="R71" s="61" t="s">
        <v>312</v>
      </c>
      <c r="S71" s="61">
        <v>1987</v>
      </c>
      <c r="T71" s="61">
        <v>9</v>
      </c>
      <c r="U71" s="61">
        <v>4</v>
      </c>
      <c r="V71" s="61">
        <v>5</v>
      </c>
      <c r="W71" s="92">
        <v>10337</v>
      </c>
      <c r="X71" s="92">
        <v>1274</v>
      </c>
      <c r="Y71" s="92">
        <v>31067</v>
      </c>
      <c r="Z71" s="92">
        <v>7772.4</v>
      </c>
      <c r="AA71" s="92"/>
      <c r="AB71" s="92"/>
      <c r="AC71" s="92">
        <v>7560.4</v>
      </c>
      <c r="AD71" s="92">
        <v>5144.1000000000004</v>
      </c>
      <c r="AE71" s="92">
        <v>7899</v>
      </c>
      <c r="AF71" s="92">
        <v>212</v>
      </c>
      <c r="AG71" s="92"/>
      <c r="AH71" s="92"/>
      <c r="AI71" s="92">
        <v>68</v>
      </c>
      <c r="AJ71" s="92">
        <v>68</v>
      </c>
      <c r="AK71" s="92"/>
      <c r="AL71" s="92"/>
      <c r="AM71" s="92">
        <v>144</v>
      </c>
      <c r="AN71" s="92"/>
      <c r="AO71" s="92"/>
      <c r="AP71" s="92"/>
      <c r="AQ71" s="92">
        <v>54</v>
      </c>
      <c r="AR71" s="92">
        <v>2340.9</v>
      </c>
      <c r="AS71" s="92">
        <v>1467.3</v>
      </c>
      <c r="AT71" s="92">
        <v>90</v>
      </c>
      <c r="AU71" s="92">
        <v>5219.5</v>
      </c>
      <c r="AV71" s="92"/>
      <c r="AW71" s="92">
        <v>3676.8</v>
      </c>
      <c r="AX71" s="92"/>
      <c r="AY71" s="92"/>
      <c r="AZ71" s="92"/>
      <c r="BA71" s="92"/>
      <c r="BB71" s="92"/>
      <c r="BC71" s="92"/>
      <c r="BD71" s="92"/>
      <c r="BE71" s="92"/>
      <c r="BF71" s="92"/>
      <c r="BG71" s="92"/>
      <c r="BH71" s="92"/>
      <c r="BI71" s="92"/>
      <c r="BJ71" s="92"/>
      <c r="BK71" s="61"/>
      <c r="BL71" s="61">
        <v>120</v>
      </c>
      <c r="BM71" s="61" t="s">
        <v>90</v>
      </c>
      <c r="BN71" s="62" t="s">
        <v>44</v>
      </c>
      <c r="BO71" s="62"/>
      <c r="BP71" s="63" t="s">
        <v>478</v>
      </c>
      <c r="BQ71" s="64" t="s">
        <v>45</v>
      </c>
      <c r="BR71" s="65">
        <v>53577645</v>
      </c>
      <c r="BS71" s="67"/>
      <c r="BT71" s="67"/>
      <c r="BU71" s="66">
        <v>53577645</v>
      </c>
      <c r="BV71" s="65"/>
      <c r="BW71" s="65"/>
      <c r="BX71" s="65"/>
      <c r="BY71" s="65">
        <v>15623573</v>
      </c>
      <c r="BZ71" s="65"/>
      <c r="CA71" s="65"/>
      <c r="CB71" s="65">
        <v>15623573</v>
      </c>
      <c r="CC71" s="65">
        <v>585</v>
      </c>
      <c r="CD71" s="65"/>
      <c r="CE71" s="65"/>
      <c r="CF71" s="65">
        <v>15623573</v>
      </c>
      <c r="CG71" s="65"/>
      <c r="CH71" s="65"/>
      <c r="CI71" s="67">
        <v>7910938</v>
      </c>
      <c r="CJ71" s="65"/>
      <c r="CK71" s="65"/>
      <c r="CL71" s="20">
        <v>0.7</v>
      </c>
      <c r="CM71" s="65"/>
      <c r="CN71" s="65">
        <v>7910938</v>
      </c>
      <c r="CO71" s="68"/>
      <c r="CP71" s="69">
        <v>1876</v>
      </c>
      <c r="CQ71" s="70" t="s">
        <v>345</v>
      </c>
      <c r="CR71" s="71" t="s">
        <v>91</v>
      </c>
      <c r="CS71" s="72">
        <v>106</v>
      </c>
      <c r="CT71" s="73" t="s">
        <v>46</v>
      </c>
      <c r="CU71" s="74">
        <v>212</v>
      </c>
      <c r="CV71" s="77">
        <v>68</v>
      </c>
      <c r="CW71" s="76">
        <v>6605.5535692269759</v>
      </c>
      <c r="CX71" s="77">
        <v>1400377.3566761189</v>
      </c>
      <c r="CY71" s="78" t="s">
        <v>444</v>
      </c>
      <c r="CZ71" s="79"/>
      <c r="DA71" s="80"/>
      <c r="DB71" s="20"/>
      <c r="DC71" s="81"/>
      <c r="DD71" s="82"/>
      <c r="DE71" s="53"/>
      <c r="DF71" s="53"/>
      <c r="DG71" s="53"/>
      <c r="DH71" s="53"/>
      <c r="DI71" s="53"/>
      <c r="DJ71" s="53"/>
      <c r="DK71" s="53"/>
      <c r="DL71" s="53"/>
      <c r="DM71" s="53"/>
      <c r="DN71" s="83">
        <v>68</v>
      </c>
      <c r="DO71" s="90">
        <v>68</v>
      </c>
      <c r="DP71" s="90">
        <v>143.80000000000001</v>
      </c>
      <c r="DQ71" s="90">
        <v>143.80000000000001</v>
      </c>
      <c r="DR71" s="55">
        <f t="shared" si="11"/>
        <v>150.80000000000001</v>
      </c>
      <c r="DS71" s="55">
        <f t="shared" si="12"/>
        <v>0</v>
      </c>
      <c r="DT71" s="84">
        <v>294.60000000000002</v>
      </c>
      <c r="DU71" s="21">
        <v>143.80000000000001</v>
      </c>
      <c r="DV71" s="55">
        <f t="shared" si="13"/>
        <v>1060855.5642769856</v>
      </c>
      <c r="DW71" s="8">
        <v>2072467.17</v>
      </c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</row>
    <row r="72" spans="1:200" s="9" customFormat="1" ht="63" customHeight="1" x14ac:dyDescent="0.25">
      <c r="A72" s="22">
        <v>68</v>
      </c>
      <c r="B72" s="22">
        <v>1817</v>
      </c>
      <c r="C72" s="22">
        <v>747</v>
      </c>
      <c r="D72" s="22" t="s">
        <v>341</v>
      </c>
      <c r="E72" s="56" t="s">
        <v>89</v>
      </c>
      <c r="F72" s="57">
        <v>385</v>
      </c>
      <c r="G72" s="58" t="s">
        <v>343</v>
      </c>
      <c r="H72" s="61" t="s">
        <v>90</v>
      </c>
      <c r="I72" s="91" t="s">
        <v>47</v>
      </c>
      <c r="J72" s="61">
        <v>13</v>
      </c>
      <c r="K72" s="61">
        <v>150</v>
      </c>
      <c r="L72" s="61" t="s">
        <v>90</v>
      </c>
      <c r="M72" s="61"/>
      <c r="N72" s="59">
        <v>1928.6</v>
      </c>
      <c r="O72" s="59">
        <v>684.6</v>
      </c>
      <c r="P72" s="92">
        <v>1244</v>
      </c>
      <c r="Q72" s="61">
        <v>1982</v>
      </c>
      <c r="R72" s="61" t="s">
        <v>312</v>
      </c>
      <c r="S72" s="61">
        <v>1990</v>
      </c>
      <c r="T72" s="61">
        <v>9</v>
      </c>
      <c r="U72" s="61">
        <v>1</v>
      </c>
      <c r="V72" s="61">
        <v>4</v>
      </c>
      <c r="W72" s="92">
        <v>1247</v>
      </c>
      <c r="X72" s="92">
        <v>593</v>
      </c>
      <c r="Y72" s="92">
        <v>8526</v>
      </c>
      <c r="Z72" s="92">
        <v>1899.8</v>
      </c>
      <c r="AA72" s="92"/>
      <c r="AB72" s="92"/>
      <c r="AC72" s="92">
        <v>1215.2</v>
      </c>
      <c r="AD72" s="92">
        <v>710.5</v>
      </c>
      <c r="AE72" s="92">
        <v>1244</v>
      </c>
      <c r="AF72" s="92">
        <v>684.6</v>
      </c>
      <c r="AG72" s="61"/>
      <c r="AH72" s="92"/>
      <c r="AI72" s="92">
        <v>15.9</v>
      </c>
      <c r="AJ72" s="92">
        <v>15.9</v>
      </c>
      <c r="AK72" s="92"/>
      <c r="AL72" s="92"/>
      <c r="AM72" s="92">
        <v>32</v>
      </c>
      <c r="AN72" s="92">
        <v>16</v>
      </c>
      <c r="AO72" s="92">
        <v>524.70000000000005</v>
      </c>
      <c r="AP72" s="92">
        <v>273.7</v>
      </c>
      <c r="AQ72" s="92">
        <v>16</v>
      </c>
      <c r="AR72" s="92">
        <v>690.5</v>
      </c>
      <c r="AS72" s="92">
        <v>436.8</v>
      </c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61"/>
      <c r="BL72" s="61">
        <v>150</v>
      </c>
      <c r="BM72" s="61" t="s">
        <v>90</v>
      </c>
      <c r="BN72" s="62" t="s">
        <v>48</v>
      </c>
      <c r="BO72" s="62"/>
      <c r="BP72" s="63" t="s">
        <v>479</v>
      </c>
      <c r="BQ72" s="64" t="s">
        <v>49</v>
      </c>
      <c r="BR72" s="65">
        <v>12301148</v>
      </c>
      <c r="BS72" s="67"/>
      <c r="BT72" s="67"/>
      <c r="BU72" s="66">
        <v>12301148</v>
      </c>
      <c r="BV72" s="67"/>
      <c r="BW72" s="65"/>
      <c r="BX72" s="65"/>
      <c r="BY72" s="65">
        <v>34369892</v>
      </c>
      <c r="BZ72" s="65"/>
      <c r="CA72" s="65"/>
      <c r="CB72" s="65">
        <v>34369892</v>
      </c>
      <c r="CC72" s="65">
        <v>618</v>
      </c>
      <c r="CD72" s="65"/>
      <c r="CE72" s="65"/>
      <c r="CF72" s="65">
        <v>34369892</v>
      </c>
      <c r="CG72" s="65"/>
      <c r="CH72" s="65"/>
      <c r="CI72" s="67">
        <v>3128424</v>
      </c>
      <c r="CJ72" s="65"/>
      <c r="CK72" s="65"/>
      <c r="CL72" s="20">
        <v>0.7</v>
      </c>
      <c r="CM72" s="65"/>
      <c r="CN72" s="65">
        <v>3128424</v>
      </c>
      <c r="CO72" s="68"/>
      <c r="CP72" s="69">
        <v>1906</v>
      </c>
      <c r="CQ72" s="70" t="s">
        <v>345</v>
      </c>
      <c r="CR72" s="71" t="s">
        <v>91</v>
      </c>
      <c r="CS72" s="72">
        <v>127</v>
      </c>
      <c r="CT72" s="73" t="s">
        <v>50</v>
      </c>
      <c r="CU72" s="74">
        <v>684.6</v>
      </c>
      <c r="CV72" s="77">
        <v>15.9</v>
      </c>
      <c r="CW72" s="76">
        <v>6378.2785440215703</v>
      </c>
      <c r="CX72" s="77">
        <v>4366569.4912371673</v>
      </c>
      <c r="CY72" s="78" t="s">
        <v>440</v>
      </c>
      <c r="CZ72" s="79"/>
      <c r="DA72" s="80"/>
      <c r="DB72" s="20"/>
      <c r="DC72" s="81"/>
      <c r="DD72" s="82"/>
      <c r="DE72" s="53"/>
      <c r="DF72" s="53"/>
      <c r="DG72" s="53"/>
      <c r="DH72" s="53"/>
      <c r="DI72" s="53"/>
      <c r="DJ72" s="53"/>
      <c r="DK72" s="53"/>
      <c r="DL72" s="53"/>
      <c r="DM72" s="53"/>
      <c r="DN72" s="83">
        <v>15.9</v>
      </c>
      <c r="DO72" s="90">
        <v>15.9</v>
      </c>
      <c r="DP72" s="90">
        <v>8</v>
      </c>
      <c r="DQ72" s="90">
        <v>0</v>
      </c>
      <c r="DR72" s="55">
        <f t="shared" si="11"/>
        <v>279</v>
      </c>
      <c r="DS72" s="55">
        <f t="shared" si="12"/>
        <v>0</v>
      </c>
      <c r="DT72" s="84">
        <v>287</v>
      </c>
      <c r="DU72" s="21">
        <v>0</v>
      </c>
      <c r="DV72" s="55">
        <f t="shared" si="13"/>
        <v>1099762.0736236933</v>
      </c>
      <c r="DW72" s="8">
        <v>1131296.47</v>
      </c>
    </row>
    <row r="73" spans="1:200" s="9" customFormat="1" ht="63" customHeight="1" x14ac:dyDescent="0.25">
      <c r="A73" s="22">
        <v>69</v>
      </c>
      <c r="B73" s="22">
        <v>1825</v>
      </c>
      <c r="C73" s="22">
        <v>736</v>
      </c>
      <c r="D73" s="22" t="s">
        <v>341</v>
      </c>
      <c r="E73" s="56" t="s">
        <v>89</v>
      </c>
      <c r="F73" s="57">
        <v>393</v>
      </c>
      <c r="G73" s="58" t="s">
        <v>343</v>
      </c>
      <c r="H73" s="61" t="s">
        <v>90</v>
      </c>
      <c r="I73" s="91" t="s">
        <v>190</v>
      </c>
      <c r="J73" s="61">
        <v>6</v>
      </c>
      <c r="K73" s="61">
        <v>195</v>
      </c>
      <c r="L73" s="61" t="s">
        <v>90</v>
      </c>
      <c r="M73" s="61"/>
      <c r="N73" s="59">
        <v>5065.8</v>
      </c>
      <c r="O73" s="59">
        <v>962.3</v>
      </c>
      <c r="P73" s="92">
        <v>4103.5</v>
      </c>
      <c r="Q73" s="61">
        <v>1959</v>
      </c>
      <c r="R73" s="61" t="s">
        <v>307</v>
      </c>
      <c r="S73" s="61">
        <v>5</v>
      </c>
      <c r="T73" s="61">
        <v>5</v>
      </c>
      <c r="U73" s="61">
        <v>1991</v>
      </c>
      <c r="V73" s="61">
        <v>20</v>
      </c>
      <c r="W73" s="92">
        <v>3935</v>
      </c>
      <c r="X73" s="92">
        <v>1414</v>
      </c>
      <c r="Y73" s="92">
        <v>34715</v>
      </c>
      <c r="Z73" s="92"/>
      <c r="AA73" s="92">
        <v>5065.8</v>
      </c>
      <c r="AB73" s="92"/>
      <c r="AC73" s="92">
        <v>4103.5</v>
      </c>
      <c r="AD73" s="92">
        <v>2612.9</v>
      </c>
      <c r="AE73" s="92">
        <v>4103.5</v>
      </c>
      <c r="AF73" s="92">
        <v>962.3</v>
      </c>
      <c r="AG73" s="92"/>
      <c r="AH73" s="92"/>
      <c r="AI73" s="92">
        <v>418.5</v>
      </c>
      <c r="AJ73" s="92">
        <v>21.1</v>
      </c>
      <c r="AK73" s="92"/>
      <c r="AL73" s="92"/>
      <c r="AM73" s="92">
        <v>67</v>
      </c>
      <c r="AN73" s="92">
        <v>4</v>
      </c>
      <c r="AO73" s="92">
        <v>148.1</v>
      </c>
      <c r="AP73" s="92">
        <v>66</v>
      </c>
      <c r="AQ73" s="92">
        <v>41</v>
      </c>
      <c r="AR73" s="92">
        <v>2208.9</v>
      </c>
      <c r="AS73" s="92">
        <v>1349.5</v>
      </c>
      <c r="AT73" s="92">
        <v>16</v>
      </c>
      <c r="AU73" s="92">
        <v>1236.0999999999999</v>
      </c>
      <c r="AV73" s="92"/>
      <c r="AW73" s="92">
        <v>827.3</v>
      </c>
      <c r="AX73" s="92">
        <v>6</v>
      </c>
      <c r="AY73" s="92">
        <v>510.4</v>
      </c>
      <c r="AZ73" s="92">
        <v>370.1</v>
      </c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61"/>
      <c r="BL73" s="61">
        <v>195</v>
      </c>
      <c r="BM73" s="61" t="s">
        <v>90</v>
      </c>
      <c r="BN73" s="62" t="s">
        <v>191</v>
      </c>
      <c r="BO73" s="62"/>
      <c r="BP73" s="63" t="s">
        <v>480</v>
      </c>
      <c r="BQ73" s="64" t="s">
        <v>192</v>
      </c>
      <c r="BR73" s="65">
        <v>26447243</v>
      </c>
      <c r="BS73" s="67"/>
      <c r="BT73" s="67"/>
      <c r="BU73" s="66">
        <v>26447243</v>
      </c>
      <c r="BV73" s="67"/>
      <c r="BW73" s="65"/>
      <c r="BX73" s="65"/>
      <c r="BY73" s="65" t="e">
        <v>#REF!</v>
      </c>
      <c r="BZ73" s="65"/>
      <c r="CA73" s="65"/>
      <c r="CB73" s="65" t="e">
        <v>#REF!</v>
      </c>
      <c r="CC73" s="65" t="e">
        <v>#REF!</v>
      </c>
      <c r="CD73" s="65"/>
      <c r="CE73" s="65"/>
      <c r="CF73" s="65" t="e">
        <v>#REF!</v>
      </c>
      <c r="CG73" s="65"/>
      <c r="CH73" s="65"/>
      <c r="CI73" s="67">
        <v>5814888</v>
      </c>
      <c r="CJ73" s="65"/>
      <c r="CK73" s="65"/>
      <c r="CL73" s="20">
        <v>0.7</v>
      </c>
      <c r="CM73" s="65"/>
      <c r="CN73" s="65">
        <v>5814888</v>
      </c>
      <c r="CO73" s="68"/>
      <c r="CP73" s="69">
        <v>1952</v>
      </c>
      <c r="CQ73" s="70" t="s">
        <v>345</v>
      </c>
      <c r="CR73" s="71" t="s">
        <v>91</v>
      </c>
      <c r="CS73" s="72">
        <v>153</v>
      </c>
      <c r="CT73" s="73" t="s">
        <v>193</v>
      </c>
      <c r="CU73" s="74">
        <v>962.3</v>
      </c>
      <c r="CV73" s="77">
        <v>418.5</v>
      </c>
      <c r="CW73" s="76">
        <v>5220.7436140392438</v>
      </c>
      <c r="CX73" s="77">
        <v>5023921.5797899645</v>
      </c>
      <c r="CY73" s="78" t="s">
        <v>434</v>
      </c>
      <c r="CZ73" s="79"/>
      <c r="DA73" s="80"/>
      <c r="DB73" s="20"/>
      <c r="DC73" s="81"/>
      <c r="DD73" s="82"/>
      <c r="DE73" s="53"/>
      <c r="DF73" s="53"/>
      <c r="DG73" s="53"/>
      <c r="DH73" s="53"/>
      <c r="DI73" s="53"/>
      <c r="DJ73" s="53"/>
      <c r="DK73" s="53"/>
      <c r="DL73" s="53"/>
      <c r="DM73" s="53"/>
      <c r="DN73" s="83">
        <v>23.9</v>
      </c>
      <c r="DO73" s="90">
        <v>21.1</v>
      </c>
      <c r="DP73" s="90">
        <v>57.1</v>
      </c>
      <c r="DQ73" s="90">
        <v>57.1</v>
      </c>
      <c r="DR73" s="55">
        <f t="shared" si="11"/>
        <v>230.9</v>
      </c>
      <c r="DS73" s="55">
        <f t="shared" si="12"/>
        <v>196</v>
      </c>
      <c r="DT73" s="84">
        <v>288</v>
      </c>
      <c r="DU73" s="21">
        <v>253.1</v>
      </c>
      <c r="DV73" s="55">
        <f t="shared" si="13"/>
        <v>1081283.3818368055</v>
      </c>
      <c r="DW73" s="8">
        <v>1348677.41</v>
      </c>
    </row>
    <row r="74" spans="1:200" s="14" customFormat="1" ht="63" customHeight="1" x14ac:dyDescent="0.25">
      <c r="A74" s="22">
        <v>70</v>
      </c>
      <c r="B74" s="22">
        <v>1861</v>
      </c>
      <c r="C74" s="22"/>
      <c r="D74" s="22" t="s">
        <v>341</v>
      </c>
      <c r="E74" s="56" t="s">
        <v>89</v>
      </c>
      <c r="F74" s="57">
        <v>429</v>
      </c>
      <c r="G74" s="58" t="s">
        <v>343</v>
      </c>
      <c r="H74" s="61" t="s">
        <v>90</v>
      </c>
      <c r="I74" s="89" t="s">
        <v>77</v>
      </c>
      <c r="J74" s="61"/>
      <c r="K74" s="61">
        <v>228</v>
      </c>
      <c r="L74" s="61" t="s">
        <v>90</v>
      </c>
      <c r="M74" s="61"/>
      <c r="N74" s="59">
        <v>4271.7</v>
      </c>
      <c r="O74" s="59">
        <v>266</v>
      </c>
      <c r="P74" s="92">
        <v>4005.7</v>
      </c>
      <c r="Q74" s="61">
        <v>1980</v>
      </c>
      <c r="R74" s="61" t="s">
        <v>347</v>
      </c>
      <c r="S74" s="61">
        <v>9</v>
      </c>
      <c r="T74" s="61">
        <v>2</v>
      </c>
      <c r="U74" s="61">
        <v>1995</v>
      </c>
      <c r="V74" s="61">
        <v>10</v>
      </c>
      <c r="W74" s="92">
        <v>5528</v>
      </c>
      <c r="X74" s="92">
        <v>652</v>
      </c>
      <c r="Y74" s="92">
        <v>16507</v>
      </c>
      <c r="Z74" s="92">
        <v>4096.3</v>
      </c>
      <c r="AA74" s="92"/>
      <c r="AB74" s="92"/>
      <c r="AC74" s="92">
        <v>3830.3</v>
      </c>
      <c r="AD74" s="92">
        <v>2620.9</v>
      </c>
      <c r="AE74" s="92">
        <v>4005.7</v>
      </c>
      <c r="AF74" s="92">
        <v>266</v>
      </c>
      <c r="AG74" s="92"/>
      <c r="AH74" s="92"/>
      <c r="AI74" s="92">
        <v>47.3</v>
      </c>
      <c r="AJ74" s="92">
        <v>47.3</v>
      </c>
      <c r="AK74" s="92"/>
      <c r="AL74" s="92">
        <v>218.7</v>
      </c>
      <c r="AM74" s="92">
        <v>72</v>
      </c>
      <c r="AN74" s="92"/>
      <c r="AO74" s="92"/>
      <c r="AP74" s="92"/>
      <c r="AQ74" s="92">
        <v>18</v>
      </c>
      <c r="AR74" s="92">
        <v>777.9</v>
      </c>
      <c r="AS74" s="92">
        <v>492.5</v>
      </c>
      <c r="AT74" s="92">
        <v>54</v>
      </c>
      <c r="AU74" s="92">
        <v>3052.4</v>
      </c>
      <c r="AV74" s="92"/>
      <c r="AW74" s="92">
        <v>2128.4</v>
      </c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61">
        <v>228</v>
      </c>
      <c r="BM74" s="61" t="s">
        <v>90</v>
      </c>
      <c r="BN74" s="62" t="s">
        <v>78</v>
      </c>
      <c r="BO74" s="62"/>
      <c r="BP74" s="63" t="s">
        <v>518</v>
      </c>
      <c r="BQ74" s="64" t="s">
        <v>79</v>
      </c>
      <c r="BR74" s="65">
        <v>33733142</v>
      </c>
      <c r="BS74" s="67"/>
      <c r="BT74" s="67"/>
      <c r="BU74" s="66">
        <v>33733142</v>
      </c>
      <c r="BV74" s="67"/>
      <c r="BW74" s="65"/>
      <c r="BX74" s="65"/>
      <c r="BY74" s="65">
        <v>20917793</v>
      </c>
      <c r="BZ74" s="65"/>
      <c r="CA74" s="65"/>
      <c r="CB74" s="65">
        <v>20917793</v>
      </c>
      <c r="CC74" s="65">
        <v>699</v>
      </c>
      <c r="CD74" s="65"/>
      <c r="CE74" s="65"/>
      <c r="CF74" s="65">
        <v>20917793</v>
      </c>
      <c r="CG74" s="65"/>
      <c r="CH74" s="65"/>
      <c r="CI74" s="67">
        <v>3817592</v>
      </c>
      <c r="CJ74" s="65"/>
      <c r="CK74" s="65"/>
      <c r="CL74" s="20">
        <v>0.7</v>
      </c>
      <c r="CM74" s="65"/>
      <c r="CN74" s="65">
        <v>3817592</v>
      </c>
      <c r="CO74" s="68"/>
      <c r="CP74" s="69">
        <v>1985</v>
      </c>
      <c r="CQ74" s="70" t="s">
        <v>345</v>
      </c>
      <c r="CR74" s="71" t="s">
        <v>91</v>
      </c>
      <c r="CS74" s="72">
        <v>186</v>
      </c>
      <c r="CT74" s="73" t="s">
        <v>80</v>
      </c>
      <c r="CU74" s="74">
        <v>266</v>
      </c>
      <c r="CV74" s="77">
        <v>47.3</v>
      </c>
      <c r="CW74" s="76">
        <v>7896.8892946602055</v>
      </c>
      <c r="CX74" s="77">
        <v>2100572.5523796147</v>
      </c>
      <c r="CY74" s="78"/>
      <c r="CZ74" s="79"/>
      <c r="DA74" s="80"/>
      <c r="DB74" s="20"/>
      <c r="DC74" s="81"/>
      <c r="DD74" s="82"/>
      <c r="DE74" s="53"/>
      <c r="DF74" s="53"/>
      <c r="DG74" s="53"/>
      <c r="DH74" s="53"/>
      <c r="DI74" s="53"/>
      <c r="DJ74" s="53"/>
      <c r="DK74" s="53"/>
      <c r="DL74" s="53"/>
      <c r="DM74" s="53"/>
      <c r="DN74" s="83">
        <v>47.3</v>
      </c>
      <c r="DO74" s="90">
        <v>47.3</v>
      </c>
      <c r="DP74" s="90">
        <v>45.8</v>
      </c>
      <c r="DQ74" s="90">
        <v>45.8</v>
      </c>
      <c r="DR74" s="55">
        <f t="shared" si="11"/>
        <v>128.10000000000002</v>
      </c>
      <c r="DS74" s="55">
        <f t="shared" si="12"/>
        <v>0</v>
      </c>
      <c r="DT74" s="84">
        <v>173.9</v>
      </c>
      <c r="DU74" s="21">
        <v>45.8</v>
      </c>
      <c r="DV74" s="55">
        <f t="shared" si="13"/>
        <v>1384780.3439102934</v>
      </c>
      <c r="DW74" s="8">
        <v>1879885.26</v>
      </c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</row>
    <row r="75" spans="1:200" s="14" customFormat="1" ht="63" customHeight="1" x14ac:dyDescent="0.25">
      <c r="A75" s="22">
        <v>71</v>
      </c>
      <c r="B75" s="22">
        <v>1881</v>
      </c>
      <c r="C75" s="22">
        <v>691</v>
      </c>
      <c r="D75" s="22" t="s">
        <v>341</v>
      </c>
      <c r="E75" s="56" t="s">
        <v>89</v>
      </c>
      <c r="F75" s="57">
        <v>449</v>
      </c>
      <c r="G75" s="58" t="s">
        <v>343</v>
      </c>
      <c r="H75" s="61" t="s">
        <v>90</v>
      </c>
      <c r="I75" s="89" t="s">
        <v>81</v>
      </c>
      <c r="J75" s="61"/>
      <c r="K75" s="61">
        <v>232</v>
      </c>
      <c r="L75" s="61" t="s">
        <v>90</v>
      </c>
      <c r="M75" s="61"/>
      <c r="N75" s="59">
        <v>4185.3999999999996</v>
      </c>
      <c r="O75" s="59">
        <v>188.7</v>
      </c>
      <c r="P75" s="92">
        <v>3996.7</v>
      </c>
      <c r="Q75" s="61">
        <v>1979</v>
      </c>
      <c r="R75" s="61" t="s">
        <v>347</v>
      </c>
      <c r="S75" s="61">
        <v>9</v>
      </c>
      <c r="T75" s="61">
        <v>2</v>
      </c>
      <c r="U75" s="61">
        <v>1990</v>
      </c>
      <c r="V75" s="61">
        <v>6</v>
      </c>
      <c r="W75" s="92">
        <v>4184</v>
      </c>
      <c r="X75" s="92">
        <v>659</v>
      </c>
      <c r="Y75" s="92">
        <v>16509</v>
      </c>
      <c r="Z75" s="92">
        <v>4010</v>
      </c>
      <c r="AA75" s="92"/>
      <c r="AB75" s="92"/>
      <c r="AC75" s="92">
        <v>3821.3</v>
      </c>
      <c r="AD75" s="92">
        <v>2613</v>
      </c>
      <c r="AE75" s="92">
        <v>3996.7</v>
      </c>
      <c r="AF75" s="92">
        <v>188.7</v>
      </c>
      <c r="AG75" s="92"/>
      <c r="AH75" s="92"/>
      <c r="AI75" s="92">
        <v>44.8</v>
      </c>
      <c r="AJ75" s="92">
        <v>44.8</v>
      </c>
      <c r="AK75" s="92"/>
      <c r="AL75" s="92">
        <v>143.9</v>
      </c>
      <c r="AM75" s="92">
        <v>72</v>
      </c>
      <c r="AN75" s="92"/>
      <c r="AO75" s="92"/>
      <c r="AP75" s="92"/>
      <c r="AQ75" s="92">
        <v>18</v>
      </c>
      <c r="AR75" s="92">
        <v>775.2</v>
      </c>
      <c r="AS75" s="92">
        <v>489</v>
      </c>
      <c r="AT75" s="92">
        <v>54</v>
      </c>
      <c r="AU75" s="92">
        <v>3046.1</v>
      </c>
      <c r="AV75" s="92"/>
      <c r="AW75" s="92">
        <v>2124</v>
      </c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61">
        <v>232</v>
      </c>
      <c r="BM75" s="61" t="s">
        <v>90</v>
      </c>
      <c r="BN75" s="62" t="s">
        <v>82</v>
      </c>
      <c r="BO75" s="62"/>
      <c r="BP75" s="63" t="s">
        <v>519</v>
      </c>
      <c r="BQ75" s="64" t="s">
        <v>83</v>
      </c>
      <c r="BR75" s="65">
        <v>31822271</v>
      </c>
      <c r="BS75" s="67"/>
      <c r="BT75" s="67"/>
      <c r="BU75" s="66">
        <v>31822271</v>
      </c>
      <c r="BV75" s="67"/>
      <c r="BW75" s="65"/>
      <c r="BX75" s="65"/>
      <c r="BY75" s="65">
        <v>29225446</v>
      </c>
      <c r="BZ75" s="65"/>
      <c r="CA75" s="65"/>
      <c r="CB75" s="65">
        <v>29225446</v>
      </c>
      <c r="CC75" s="65">
        <v>703</v>
      </c>
      <c r="CD75" s="65"/>
      <c r="CE75" s="65"/>
      <c r="CF75" s="65">
        <v>29225446</v>
      </c>
      <c r="CG75" s="65"/>
      <c r="CH75" s="65"/>
      <c r="CI75" s="67">
        <v>6849274</v>
      </c>
      <c r="CJ75" s="65"/>
      <c r="CK75" s="65"/>
      <c r="CL75" s="20">
        <v>0.7</v>
      </c>
      <c r="CM75" s="65"/>
      <c r="CN75" s="65">
        <v>6849274</v>
      </c>
      <c r="CO75" s="68"/>
      <c r="CP75" s="69">
        <v>1989</v>
      </c>
      <c r="CQ75" s="70" t="s">
        <v>345</v>
      </c>
      <c r="CR75" s="71" t="s">
        <v>91</v>
      </c>
      <c r="CS75" s="72">
        <v>190</v>
      </c>
      <c r="CT75" s="73" t="s">
        <v>84</v>
      </c>
      <c r="CU75" s="74">
        <v>188.7</v>
      </c>
      <c r="CV75" s="77">
        <v>44.8</v>
      </c>
      <c r="CW75" s="76">
        <v>7603.161227122856</v>
      </c>
      <c r="CX75" s="77">
        <v>1434716.5235580828</v>
      </c>
      <c r="CY75" s="78" t="s">
        <v>415</v>
      </c>
      <c r="CZ75" s="79"/>
      <c r="DA75" s="80"/>
      <c r="DB75" s="20"/>
      <c r="DC75" s="81"/>
      <c r="DD75" s="82"/>
      <c r="DE75" s="53"/>
      <c r="DF75" s="53"/>
      <c r="DG75" s="53"/>
      <c r="DH75" s="53"/>
      <c r="DI75" s="53"/>
      <c r="DJ75" s="53"/>
      <c r="DK75" s="53"/>
      <c r="DL75" s="53"/>
      <c r="DM75" s="53"/>
      <c r="DN75" s="83">
        <v>44.8</v>
      </c>
      <c r="DO75" s="90">
        <v>44.8</v>
      </c>
      <c r="DP75" s="90">
        <v>45.5</v>
      </c>
      <c r="DQ75" s="90">
        <v>45.5</v>
      </c>
      <c r="DR75" s="55">
        <f t="shared" si="11"/>
        <v>16.5</v>
      </c>
      <c r="DS75" s="55">
        <f t="shared" si="12"/>
        <v>16.5</v>
      </c>
      <c r="DT75" s="84">
        <v>62</v>
      </c>
      <c r="DU75" s="21">
        <v>62</v>
      </c>
      <c r="DV75" s="55">
        <f t="shared" si="13"/>
        <v>85205.433145161282</v>
      </c>
      <c r="DW75" s="8">
        <v>320165.87</v>
      </c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</row>
    <row r="76" spans="1:200" s="14" customFormat="1" ht="63" customHeight="1" x14ac:dyDescent="0.25">
      <c r="A76" s="22">
        <v>72</v>
      </c>
      <c r="B76" s="22">
        <v>1891</v>
      </c>
      <c r="C76" s="22">
        <v>404</v>
      </c>
      <c r="D76" s="22" t="s">
        <v>341</v>
      </c>
      <c r="E76" s="56" t="s">
        <v>89</v>
      </c>
      <c r="F76" s="57">
        <v>459</v>
      </c>
      <c r="G76" s="58" t="s">
        <v>343</v>
      </c>
      <c r="H76" s="61" t="s">
        <v>90</v>
      </c>
      <c r="I76" s="91" t="s">
        <v>194</v>
      </c>
      <c r="J76" s="61">
        <v>6</v>
      </c>
      <c r="K76" s="61">
        <v>286</v>
      </c>
      <c r="L76" s="61" t="s">
        <v>90</v>
      </c>
      <c r="M76" s="61"/>
      <c r="N76" s="59">
        <v>2752.6</v>
      </c>
      <c r="O76" s="59">
        <v>364.5</v>
      </c>
      <c r="P76" s="92">
        <v>2388.1</v>
      </c>
      <c r="Q76" s="61">
        <v>1971</v>
      </c>
      <c r="R76" s="61" t="s">
        <v>307</v>
      </c>
      <c r="S76" s="61">
        <v>9</v>
      </c>
      <c r="T76" s="61">
        <v>1</v>
      </c>
      <c r="U76" s="61">
        <v>1995</v>
      </c>
      <c r="V76" s="61">
        <v>16</v>
      </c>
      <c r="W76" s="92">
        <v>4536</v>
      </c>
      <c r="X76" s="92">
        <v>645</v>
      </c>
      <c r="Y76" s="92">
        <v>12584</v>
      </c>
      <c r="Z76" s="92"/>
      <c r="AA76" s="92">
        <v>2681</v>
      </c>
      <c r="AB76" s="92"/>
      <c r="AC76" s="92">
        <v>2316.5</v>
      </c>
      <c r="AD76" s="92">
        <v>1512.4</v>
      </c>
      <c r="AE76" s="92">
        <v>2388.1</v>
      </c>
      <c r="AF76" s="92">
        <v>364.5</v>
      </c>
      <c r="AG76" s="61"/>
      <c r="AH76" s="92"/>
      <c r="AI76" s="92">
        <v>296.8</v>
      </c>
      <c r="AJ76" s="92">
        <v>41.8</v>
      </c>
      <c r="AK76" s="92">
        <v>146.30000000000001</v>
      </c>
      <c r="AL76" s="92"/>
      <c r="AM76" s="92">
        <v>54</v>
      </c>
      <c r="AN76" s="92">
        <v>27</v>
      </c>
      <c r="AO76" s="92">
        <v>831.1</v>
      </c>
      <c r="AP76" s="92">
        <v>461.4</v>
      </c>
      <c r="AQ76" s="92">
        <v>9</v>
      </c>
      <c r="AR76" s="92">
        <v>399.3</v>
      </c>
      <c r="AS76" s="92">
        <v>256.39999999999998</v>
      </c>
      <c r="AT76" s="92">
        <v>18</v>
      </c>
      <c r="AU76" s="92">
        <v>1086.0999999999999</v>
      </c>
      <c r="AV76" s="92"/>
      <c r="AW76" s="92">
        <v>794.6</v>
      </c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61">
        <v>286</v>
      </c>
      <c r="BM76" s="61" t="s">
        <v>90</v>
      </c>
      <c r="BN76" s="62" t="s">
        <v>195</v>
      </c>
      <c r="BO76" s="62"/>
      <c r="BP76" s="63" t="s">
        <v>525</v>
      </c>
      <c r="BQ76" s="64" t="s">
        <v>196</v>
      </c>
      <c r="BR76" s="65">
        <v>13275089</v>
      </c>
      <c r="BS76" s="67"/>
      <c r="BT76" s="67"/>
      <c r="BU76" s="66">
        <v>13275089</v>
      </c>
      <c r="BV76" s="67"/>
      <c r="BW76" s="65"/>
      <c r="BX76" s="65"/>
      <c r="BY76" s="65">
        <v>30846543</v>
      </c>
      <c r="BZ76" s="65"/>
      <c r="CA76" s="65"/>
      <c r="CB76" s="65">
        <v>30846543</v>
      </c>
      <c r="CC76" s="65">
        <v>761</v>
      </c>
      <c r="CD76" s="65"/>
      <c r="CE76" s="65"/>
      <c r="CF76" s="65">
        <v>30846543</v>
      </c>
      <c r="CG76" s="65"/>
      <c r="CH76" s="65"/>
      <c r="CI76" s="67">
        <v>1506580</v>
      </c>
      <c r="CJ76" s="65"/>
      <c r="CK76" s="65"/>
      <c r="CL76" s="20">
        <v>0.8</v>
      </c>
      <c r="CM76" s="65"/>
      <c r="CN76" s="65">
        <v>1506580</v>
      </c>
      <c r="CO76" s="68"/>
      <c r="CP76" s="69">
        <v>2043</v>
      </c>
      <c r="CQ76" s="70" t="s">
        <v>345</v>
      </c>
      <c r="CR76" s="71" t="s">
        <v>91</v>
      </c>
      <c r="CS76" s="72">
        <v>213</v>
      </c>
      <c r="CT76" s="73" t="s">
        <v>197</v>
      </c>
      <c r="CU76" s="74">
        <v>364.5</v>
      </c>
      <c r="CV76" s="77">
        <v>296.8</v>
      </c>
      <c r="CW76" s="76">
        <v>4822.7454043449834</v>
      </c>
      <c r="CX76" s="77">
        <v>1757890.6998837464</v>
      </c>
      <c r="CY76" s="78" t="s">
        <v>409</v>
      </c>
      <c r="CZ76" s="79"/>
      <c r="DA76" s="80"/>
      <c r="DB76" s="20"/>
      <c r="DC76" s="81"/>
      <c r="DD76" s="82"/>
      <c r="DE76" s="53"/>
      <c r="DF76" s="53"/>
      <c r="DG76" s="53"/>
      <c r="DH76" s="53"/>
      <c r="DI76" s="53"/>
      <c r="DJ76" s="53"/>
      <c r="DK76" s="53"/>
      <c r="DL76" s="53"/>
      <c r="DM76" s="53"/>
      <c r="DN76" s="83">
        <v>206.2</v>
      </c>
      <c r="DO76" s="90">
        <v>206.2</v>
      </c>
      <c r="DP76" s="90">
        <v>44.8</v>
      </c>
      <c r="DQ76" s="90">
        <v>44.8</v>
      </c>
      <c r="DR76" s="55">
        <f t="shared" si="11"/>
        <v>68.2</v>
      </c>
      <c r="DS76" s="55">
        <f t="shared" si="12"/>
        <v>0</v>
      </c>
      <c r="DT76" s="84">
        <v>113</v>
      </c>
      <c r="DU76" s="21">
        <v>44.8</v>
      </c>
      <c r="DV76" s="55">
        <f t="shared" si="13"/>
        <v>337838.24799999996</v>
      </c>
      <c r="DW76" s="8">
        <v>559761.31999999995</v>
      </c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</row>
    <row r="77" spans="1:200" s="14" customFormat="1" ht="63" customHeight="1" x14ac:dyDescent="0.25">
      <c r="A77" s="22">
        <v>73</v>
      </c>
      <c r="B77" s="22">
        <v>1911</v>
      </c>
      <c r="C77" s="22">
        <v>696</v>
      </c>
      <c r="D77" s="22" t="s">
        <v>341</v>
      </c>
      <c r="E77" s="56" t="s">
        <v>89</v>
      </c>
      <c r="F77" s="57">
        <v>479</v>
      </c>
      <c r="G77" s="58" t="s">
        <v>343</v>
      </c>
      <c r="H77" s="61" t="s">
        <v>90</v>
      </c>
      <c r="I77" s="91" t="s">
        <v>203</v>
      </c>
      <c r="J77" s="61">
        <v>12</v>
      </c>
      <c r="K77" s="61">
        <v>356</v>
      </c>
      <c r="L77" s="61" t="s">
        <v>90</v>
      </c>
      <c r="M77" s="61"/>
      <c r="N77" s="59">
        <v>2534.1</v>
      </c>
      <c r="O77" s="59">
        <v>51.6</v>
      </c>
      <c r="P77" s="92">
        <v>2482.5</v>
      </c>
      <c r="Q77" s="61">
        <v>1980</v>
      </c>
      <c r="R77" s="61" t="s">
        <v>312</v>
      </c>
      <c r="S77" s="61">
        <v>9</v>
      </c>
      <c r="T77" s="61">
        <v>1</v>
      </c>
      <c r="U77" s="61">
        <v>1993</v>
      </c>
      <c r="V77" s="61">
        <v>9</v>
      </c>
      <c r="W77" s="92">
        <v>406</v>
      </c>
      <c r="X77" s="92">
        <v>406</v>
      </c>
      <c r="Y77" s="92">
        <v>9853</v>
      </c>
      <c r="Z77" s="92">
        <v>2385.5</v>
      </c>
      <c r="AA77" s="92">
        <v>0</v>
      </c>
      <c r="AB77" s="92"/>
      <c r="AC77" s="92">
        <v>2333.9</v>
      </c>
      <c r="AD77" s="92">
        <v>1279.7</v>
      </c>
      <c r="AE77" s="92">
        <v>2482.5</v>
      </c>
      <c r="AF77" s="92">
        <v>51.6</v>
      </c>
      <c r="AG77" s="92"/>
      <c r="AH77" s="92"/>
      <c r="AI77" s="92">
        <v>16.600000000000001</v>
      </c>
      <c r="AJ77" s="92">
        <v>16.600000000000001</v>
      </c>
      <c r="AK77" s="92"/>
      <c r="AL77" s="92"/>
      <c r="AM77" s="92">
        <v>44</v>
      </c>
      <c r="AN77" s="92">
        <v>9</v>
      </c>
      <c r="AO77" s="92">
        <v>288.2</v>
      </c>
      <c r="AP77" s="92">
        <v>122.2</v>
      </c>
      <c r="AQ77" s="92">
        <v>27</v>
      </c>
      <c r="AR77" s="92">
        <v>1469.6</v>
      </c>
      <c r="AS77" s="92">
        <v>790.9</v>
      </c>
      <c r="AT77" s="92">
        <v>8</v>
      </c>
      <c r="AU77" s="92">
        <v>576.1</v>
      </c>
      <c r="AV77" s="92"/>
      <c r="AW77" s="92">
        <v>366.6</v>
      </c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61">
        <v>356</v>
      </c>
      <c r="BM77" s="61" t="s">
        <v>90</v>
      </c>
      <c r="BN77" s="62"/>
      <c r="BO77" s="62"/>
      <c r="BP77" s="63" t="s">
        <v>481</v>
      </c>
      <c r="BQ77" s="64" t="s">
        <v>204</v>
      </c>
      <c r="BR77" s="65">
        <v>18484229</v>
      </c>
      <c r="BS77" s="67"/>
      <c r="BT77" s="67"/>
      <c r="BU77" s="66">
        <v>18484229</v>
      </c>
      <c r="BV77" s="67"/>
      <c r="BW77" s="65"/>
      <c r="BX77" s="65"/>
      <c r="BY77" s="65">
        <v>57501688</v>
      </c>
      <c r="BZ77" s="65"/>
      <c r="CA77" s="65"/>
      <c r="CB77" s="65">
        <v>57501688</v>
      </c>
      <c r="CC77" s="65">
        <v>835</v>
      </c>
      <c r="CD77" s="65"/>
      <c r="CE77" s="65"/>
      <c r="CF77" s="65">
        <v>57501688</v>
      </c>
      <c r="CG77" s="65"/>
      <c r="CH77" s="65"/>
      <c r="CI77" s="67">
        <v>5114099</v>
      </c>
      <c r="CJ77" s="65"/>
      <c r="CK77" s="65"/>
      <c r="CL77" s="20">
        <v>0.7</v>
      </c>
      <c r="CM77" s="65"/>
      <c r="CN77" s="65">
        <v>5114099</v>
      </c>
      <c r="CO77" s="68"/>
      <c r="CP77" s="69">
        <v>2113</v>
      </c>
      <c r="CQ77" s="70" t="s">
        <v>345</v>
      </c>
      <c r="CR77" s="71" t="s">
        <v>91</v>
      </c>
      <c r="CS77" s="72">
        <v>272</v>
      </c>
      <c r="CT77" s="73" t="s">
        <v>205</v>
      </c>
      <c r="CU77" s="74">
        <v>51.6</v>
      </c>
      <c r="CV77" s="77">
        <v>16.600000000000001</v>
      </c>
      <c r="CW77" s="76">
        <v>7294.1987293319125</v>
      </c>
      <c r="CX77" s="77">
        <v>376380.65443352668</v>
      </c>
      <c r="CY77" s="78" t="s">
        <v>419</v>
      </c>
      <c r="CZ77" s="79"/>
      <c r="DA77" s="80"/>
      <c r="DB77" s="20"/>
      <c r="DC77" s="81"/>
      <c r="DD77" s="82"/>
      <c r="DE77" s="53"/>
      <c r="DF77" s="53"/>
      <c r="DG77" s="53"/>
      <c r="DH77" s="53"/>
      <c r="DI77" s="53"/>
      <c r="DJ77" s="53"/>
      <c r="DK77" s="53"/>
      <c r="DL77" s="53"/>
      <c r="DM77" s="53"/>
      <c r="DN77" s="83">
        <v>16.600000000000001</v>
      </c>
      <c r="DO77" s="90">
        <v>16.600000000000001</v>
      </c>
      <c r="DP77" s="90">
        <v>64.2</v>
      </c>
      <c r="DQ77" s="90">
        <v>64.2</v>
      </c>
      <c r="DR77" s="55">
        <f t="shared" si="11"/>
        <v>339.3</v>
      </c>
      <c r="DS77" s="55">
        <f t="shared" si="12"/>
        <v>0</v>
      </c>
      <c r="DT77" s="84">
        <v>403.5</v>
      </c>
      <c r="DU77" s="21">
        <v>64.2</v>
      </c>
      <c r="DV77" s="55">
        <f t="shared" si="13"/>
        <v>2954413.4453754649</v>
      </c>
      <c r="DW77" s="8">
        <v>3513427.13</v>
      </c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</row>
    <row r="78" spans="1:200" s="14" customFormat="1" ht="63" customHeight="1" x14ac:dyDescent="0.25">
      <c r="A78" s="22">
        <v>74</v>
      </c>
      <c r="B78" s="22">
        <v>1938</v>
      </c>
      <c r="C78" s="22">
        <v>716</v>
      </c>
      <c r="D78" s="22" t="s">
        <v>341</v>
      </c>
      <c r="E78" s="56" t="s">
        <v>89</v>
      </c>
      <c r="F78" s="57">
        <v>506</v>
      </c>
      <c r="G78" s="58" t="s">
        <v>343</v>
      </c>
      <c r="H78" s="61" t="s">
        <v>90</v>
      </c>
      <c r="I78" s="91" t="s">
        <v>7</v>
      </c>
      <c r="J78" s="61">
        <v>1</v>
      </c>
      <c r="K78" s="61">
        <v>386</v>
      </c>
      <c r="L78" s="61" t="s">
        <v>90</v>
      </c>
      <c r="M78" s="61"/>
      <c r="N78" s="59">
        <v>4594.8999999999996</v>
      </c>
      <c r="O78" s="59">
        <v>586</v>
      </c>
      <c r="P78" s="92">
        <v>4008.9</v>
      </c>
      <c r="Q78" s="61">
        <v>1972</v>
      </c>
      <c r="R78" s="61" t="s">
        <v>8</v>
      </c>
      <c r="S78" s="61">
        <v>5</v>
      </c>
      <c r="T78" s="61">
        <v>5</v>
      </c>
      <c r="U78" s="61">
        <v>1989</v>
      </c>
      <c r="V78" s="61">
        <v>14</v>
      </c>
      <c r="W78" s="92">
        <v>4840</v>
      </c>
      <c r="X78" s="92">
        <v>1356</v>
      </c>
      <c r="Y78" s="92">
        <v>17538</v>
      </c>
      <c r="Z78" s="92">
        <v>4722.1000000000004</v>
      </c>
      <c r="AA78" s="92"/>
      <c r="AB78" s="92"/>
      <c r="AC78" s="92">
        <v>3958.5</v>
      </c>
      <c r="AD78" s="92">
        <v>2610.1999999999998</v>
      </c>
      <c r="AE78" s="92">
        <v>4008.9</v>
      </c>
      <c r="AF78" s="92">
        <v>763.6</v>
      </c>
      <c r="AG78" s="92"/>
      <c r="AH78" s="92">
        <v>177.6</v>
      </c>
      <c r="AI78" s="92">
        <v>56.3</v>
      </c>
      <c r="AJ78" s="92">
        <v>56.3</v>
      </c>
      <c r="AK78" s="92"/>
      <c r="AL78" s="92">
        <v>646.6</v>
      </c>
      <c r="AM78" s="92">
        <v>92</v>
      </c>
      <c r="AN78" s="92">
        <v>19</v>
      </c>
      <c r="AO78" s="92">
        <v>581.29999999999995</v>
      </c>
      <c r="AP78" s="92">
        <v>324.2</v>
      </c>
      <c r="AQ78" s="92">
        <v>63</v>
      </c>
      <c r="AR78" s="92">
        <v>2766.1</v>
      </c>
      <c r="AS78" s="92">
        <v>1839.7</v>
      </c>
      <c r="AT78" s="92">
        <v>10</v>
      </c>
      <c r="AU78" s="92">
        <v>611.1</v>
      </c>
      <c r="AV78" s="92"/>
      <c r="AW78" s="92">
        <v>446.3</v>
      </c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61">
        <v>386</v>
      </c>
      <c r="BM78" s="61" t="s">
        <v>90</v>
      </c>
      <c r="BN78" s="62" t="s">
        <v>9</v>
      </c>
      <c r="BO78" s="62"/>
      <c r="BP78" s="63" t="s">
        <v>548</v>
      </c>
      <c r="BQ78" s="64" t="s">
        <v>10</v>
      </c>
      <c r="BR78" s="65">
        <v>27937940</v>
      </c>
      <c r="BS78" s="65"/>
      <c r="BT78" s="65"/>
      <c r="BU78" s="66">
        <v>27937940</v>
      </c>
      <c r="BV78" s="67"/>
      <c r="BW78" s="65"/>
      <c r="BX78" s="65"/>
      <c r="BY78" s="65">
        <v>6846523</v>
      </c>
      <c r="BZ78" s="65"/>
      <c r="CA78" s="65"/>
      <c r="CB78" s="65">
        <v>6846523</v>
      </c>
      <c r="CC78" s="65">
        <v>881</v>
      </c>
      <c r="CD78" s="65"/>
      <c r="CE78" s="65"/>
      <c r="CF78" s="65">
        <v>6846523</v>
      </c>
      <c r="CG78" s="65"/>
      <c r="CH78" s="65"/>
      <c r="CI78" s="67">
        <v>19215934</v>
      </c>
      <c r="CJ78" s="65"/>
      <c r="CK78" s="65"/>
      <c r="CL78" s="20">
        <v>0.7</v>
      </c>
      <c r="CM78" s="65"/>
      <c r="CN78" s="65">
        <v>19215934</v>
      </c>
      <c r="CO78" s="68"/>
      <c r="CP78" s="69">
        <v>2143</v>
      </c>
      <c r="CQ78" s="70" t="s">
        <v>345</v>
      </c>
      <c r="CR78" s="71" t="s">
        <v>91</v>
      </c>
      <c r="CS78" s="72">
        <v>285</v>
      </c>
      <c r="CT78" s="73" t="s">
        <v>11</v>
      </c>
      <c r="CU78" s="74">
        <v>763.6</v>
      </c>
      <c r="CV78" s="77">
        <v>56.3</v>
      </c>
      <c r="CW78" s="76">
        <v>6080.2063156978393</v>
      </c>
      <c r="CX78" s="77">
        <v>4642845.5426668702</v>
      </c>
      <c r="CY78" s="78"/>
      <c r="CZ78" s="79"/>
      <c r="DA78" s="80"/>
      <c r="DB78" s="20"/>
      <c r="DC78" s="81"/>
      <c r="DD78" s="82"/>
      <c r="DE78" s="53"/>
      <c r="DF78" s="53"/>
      <c r="DG78" s="53"/>
      <c r="DH78" s="53"/>
      <c r="DI78" s="53"/>
      <c r="DJ78" s="53"/>
      <c r="DK78" s="53"/>
      <c r="DL78" s="53"/>
      <c r="DM78" s="53"/>
      <c r="DN78" s="83">
        <v>56.3</v>
      </c>
      <c r="DO78" s="90">
        <v>56.3</v>
      </c>
      <c r="DP78" s="90">
        <v>44</v>
      </c>
      <c r="DQ78" s="90">
        <v>0</v>
      </c>
      <c r="DR78" s="55">
        <f t="shared" si="11"/>
        <v>1450.5</v>
      </c>
      <c r="DS78" s="55">
        <f t="shared" si="12"/>
        <v>146</v>
      </c>
      <c r="DT78" s="84">
        <v>1494.5</v>
      </c>
      <c r="DU78" s="21">
        <v>146</v>
      </c>
      <c r="DV78" s="55">
        <f t="shared" si="13"/>
        <v>11253899.468179995</v>
      </c>
      <c r="DW78" s="8">
        <v>11595279.390000001</v>
      </c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</row>
    <row r="79" spans="1:200" s="14" customFormat="1" ht="63" customHeight="1" x14ac:dyDescent="0.25">
      <c r="A79" s="22">
        <v>75</v>
      </c>
      <c r="B79" s="22">
        <v>1945</v>
      </c>
      <c r="C79" s="22">
        <v>717</v>
      </c>
      <c r="D79" s="22" t="s">
        <v>341</v>
      </c>
      <c r="E79" s="56" t="s">
        <v>89</v>
      </c>
      <c r="F79" s="57">
        <v>513</v>
      </c>
      <c r="G79" s="58" t="s">
        <v>343</v>
      </c>
      <c r="H79" s="61" t="s">
        <v>90</v>
      </c>
      <c r="I79" s="91" t="s">
        <v>12</v>
      </c>
      <c r="J79" s="61">
        <v>1</v>
      </c>
      <c r="K79" s="61">
        <v>387</v>
      </c>
      <c r="L79" s="61" t="s">
        <v>90</v>
      </c>
      <c r="M79" s="61"/>
      <c r="N79" s="59">
        <v>6535.8</v>
      </c>
      <c r="O79" s="59">
        <v>945.3</v>
      </c>
      <c r="P79" s="92">
        <v>5590.5</v>
      </c>
      <c r="Q79" s="61">
        <v>1971</v>
      </c>
      <c r="R79" s="61" t="s">
        <v>8</v>
      </c>
      <c r="S79" s="61">
        <v>5</v>
      </c>
      <c r="T79" s="61">
        <v>7</v>
      </c>
      <c r="U79" s="61">
        <v>1989</v>
      </c>
      <c r="V79" s="61">
        <v>14</v>
      </c>
      <c r="W79" s="92">
        <v>6027</v>
      </c>
      <c r="X79" s="92">
        <v>1655</v>
      </c>
      <c r="Y79" s="92">
        <v>24061</v>
      </c>
      <c r="Z79" s="92">
        <v>6524.1</v>
      </c>
      <c r="AA79" s="92"/>
      <c r="AB79" s="92"/>
      <c r="AC79" s="92">
        <v>5520.2</v>
      </c>
      <c r="AD79" s="92">
        <v>3623</v>
      </c>
      <c r="AE79" s="92">
        <v>5590.5</v>
      </c>
      <c r="AF79" s="92">
        <v>945.3</v>
      </c>
      <c r="AG79" s="92"/>
      <c r="AH79" s="92">
        <v>0</v>
      </c>
      <c r="AI79" s="92">
        <v>311.7</v>
      </c>
      <c r="AJ79" s="92">
        <v>44.3</v>
      </c>
      <c r="AK79" s="92">
        <v>84.3</v>
      </c>
      <c r="AL79" s="92">
        <v>376.9</v>
      </c>
      <c r="AM79" s="92">
        <v>122</v>
      </c>
      <c r="AN79" s="92">
        <v>29</v>
      </c>
      <c r="AO79" s="92">
        <v>882.8</v>
      </c>
      <c r="AP79" s="92">
        <v>483.5</v>
      </c>
      <c r="AQ79" s="92">
        <v>63</v>
      </c>
      <c r="AR79" s="92">
        <v>2897.4</v>
      </c>
      <c r="AS79" s="92">
        <v>1885.7</v>
      </c>
      <c r="AT79" s="92">
        <v>25</v>
      </c>
      <c r="AU79" s="92">
        <v>1439.2</v>
      </c>
      <c r="AV79" s="92"/>
      <c r="AW79" s="92">
        <v>1034.5999999999999</v>
      </c>
      <c r="AX79" s="92">
        <v>5</v>
      </c>
      <c r="AY79" s="92">
        <v>300.8</v>
      </c>
      <c r="AZ79" s="92">
        <v>219.2</v>
      </c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61">
        <v>387</v>
      </c>
      <c r="BM79" s="61" t="s">
        <v>90</v>
      </c>
      <c r="BN79" s="62" t="s">
        <v>13</v>
      </c>
      <c r="BO79" s="62"/>
      <c r="BP79" s="63" t="s">
        <v>549</v>
      </c>
      <c r="BQ79" s="64" t="s">
        <v>14</v>
      </c>
      <c r="BR79" s="65">
        <v>33443209</v>
      </c>
      <c r="BS79" s="67"/>
      <c r="BT79" s="67"/>
      <c r="BU79" s="66">
        <v>43558519</v>
      </c>
      <c r="BV79" s="67"/>
      <c r="BW79" s="65"/>
      <c r="BX79" s="65"/>
      <c r="BY79" s="65" t="e">
        <v>#REF!</v>
      </c>
      <c r="BZ79" s="65"/>
      <c r="CA79" s="65"/>
      <c r="CB79" s="65" t="e">
        <v>#REF!</v>
      </c>
      <c r="CC79" s="65" t="e">
        <v>#REF!</v>
      </c>
      <c r="CD79" s="65"/>
      <c r="CE79" s="65"/>
      <c r="CF79" s="65" t="e">
        <v>#REF!</v>
      </c>
      <c r="CG79" s="65"/>
      <c r="CH79" s="65"/>
      <c r="CI79" s="67">
        <v>3157992</v>
      </c>
      <c r="CJ79" s="65"/>
      <c r="CK79" s="65"/>
      <c r="CL79" s="20">
        <v>0.7</v>
      </c>
      <c r="CM79" s="65"/>
      <c r="CN79" s="65">
        <v>3157992</v>
      </c>
      <c r="CO79" s="68"/>
      <c r="CP79" s="69">
        <v>2144</v>
      </c>
      <c r="CQ79" s="70" t="s">
        <v>345</v>
      </c>
      <c r="CR79" s="71" t="s">
        <v>91</v>
      </c>
      <c r="CS79" s="72">
        <v>286</v>
      </c>
      <c r="CT79" s="73" t="s">
        <v>15</v>
      </c>
      <c r="CU79" s="74">
        <v>1003.9</v>
      </c>
      <c r="CV79" s="77">
        <v>311.7</v>
      </c>
      <c r="CW79" s="76">
        <v>6664.6040270510111</v>
      </c>
      <c r="CX79" s="77">
        <v>6690595.9827565104</v>
      </c>
      <c r="CY79" s="78" t="s">
        <v>428</v>
      </c>
      <c r="CZ79" s="79"/>
      <c r="DA79" s="80"/>
      <c r="DB79" s="20"/>
      <c r="DC79" s="81"/>
      <c r="DD79" s="82"/>
      <c r="DE79" s="53"/>
      <c r="DF79" s="53"/>
      <c r="DG79" s="53"/>
      <c r="DH79" s="53"/>
      <c r="DI79" s="53"/>
      <c r="DJ79" s="53"/>
      <c r="DK79" s="53"/>
      <c r="DL79" s="53"/>
      <c r="DM79" s="53"/>
      <c r="DN79" s="83">
        <v>109</v>
      </c>
      <c r="DO79" s="90">
        <v>109</v>
      </c>
      <c r="DP79" s="90">
        <v>53.5</v>
      </c>
      <c r="DQ79" s="90">
        <v>0</v>
      </c>
      <c r="DR79" s="55">
        <f t="shared" si="11"/>
        <v>197.9</v>
      </c>
      <c r="DS79" s="55">
        <f t="shared" si="12"/>
        <v>218.6</v>
      </c>
      <c r="DT79" s="84">
        <v>251.4</v>
      </c>
      <c r="DU79" s="21">
        <v>218.6</v>
      </c>
      <c r="DV79" s="55">
        <f t="shared" si="13"/>
        <v>1670214.1031145586</v>
      </c>
      <c r="DW79" s="8">
        <v>2121737.37</v>
      </c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</row>
    <row r="80" spans="1:200" s="14" customFormat="1" ht="63" customHeight="1" x14ac:dyDescent="0.25">
      <c r="A80" s="22">
        <v>76</v>
      </c>
      <c r="B80" s="22">
        <v>1951</v>
      </c>
      <c r="C80" s="22"/>
      <c r="D80" s="22" t="s">
        <v>341</v>
      </c>
      <c r="E80" s="56" t="s">
        <v>89</v>
      </c>
      <c r="F80" s="57">
        <v>519</v>
      </c>
      <c r="G80" s="58" t="s">
        <v>343</v>
      </c>
      <c r="H80" s="61" t="s">
        <v>90</v>
      </c>
      <c r="I80" s="91" t="s">
        <v>16</v>
      </c>
      <c r="J80" s="61">
        <v>13</v>
      </c>
      <c r="K80" s="61">
        <v>400</v>
      </c>
      <c r="L80" s="61" t="s">
        <v>90</v>
      </c>
      <c r="M80" s="61"/>
      <c r="N80" s="59">
        <v>8155.5</v>
      </c>
      <c r="O80" s="59">
        <v>308</v>
      </c>
      <c r="P80" s="92">
        <v>7847.5</v>
      </c>
      <c r="Q80" s="61">
        <v>1984</v>
      </c>
      <c r="R80" s="61" t="s">
        <v>312</v>
      </c>
      <c r="S80" s="61">
        <v>1990</v>
      </c>
      <c r="T80" s="61">
        <v>9</v>
      </c>
      <c r="U80" s="61">
        <v>4</v>
      </c>
      <c r="V80" s="61">
        <v>3</v>
      </c>
      <c r="W80" s="92">
        <v>7911</v>
      </c>
      <c r="X80" s="92">
        <v>1275</v>
      </c>
      <c r="Y80" s="92">
        <v>31587</v>
      </c>
      <c r="Z80" s="92">
        <v>7820.5</v>
      </c>
      <c r="AA80" s="92"/>
      <c r="AB80" s="92"/>
      <c r="AC80" s="92">
        <v>7512.5</v>
      </c>
      <c r="AD80" s="92">
        <v>5138.1000000000004</v>
      </c>
      <c r="AE80" s="92">
        <v>7847.5</v>
      </c>
      <c r="AF80" s="92">
        <v>308</v>
      </c>
      <c r="AG80" s="92"/>
      <c r="AH80" s="92"/>
      <c r="AI80" s="92">
        <v>45.6</v>
      </c>
      <c r="AJ80" s="92">
        <v>45.6</v>
      </c>
      <c r="AK80" s="92"/>
      <c r="AL80" s="92"/>
      <c r="AM80" s="92">
        <v>144</v>
      </c>
      <c r="AN80" s="92"/>
      <c r="AO80" s="92"/>
      <c r="AP80" s="92"/>
      <c r="AQ80" s="92">
        <v>54</v>
      </c>
      <c r="AR80" s="92">
        <v>2333.8000000000002</v>
      </c>
      <c r="AS80" s="92">
        <v>1471.6</v>
      </c>
      <c r="AT80" s="92">
        <v>90</v>
      </c>
      <c r="AU80" s="92">
        <v>5189.7</v>
      </c>
      <c r="AV80" s="92"/>
      <c r="AW80" s="92">
        <v>3666.5</v>
      </c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61"/>
      <c r="BL80" s="61">
        <v>400</v>
      </c>
      <c r="BM80" s="61" t="s">
        <v>90</v>
      </c>
      <c r="BN80" s="62" t="s">
        <v>17</v>
      </c>
      <c r="BO80" s="62"/>
      <c r="BP80" s="63" t="s">
        <v>550</v>
      </c>
      <c r="BQ80" s="64" t="s">
        <v>18</v>
      </c>
      <c r="BR80" s="65">
        <v>74859863</v>
      </c>
      <c r="BS80" s="67"/>
      <c r="BT80" s="67"/>
      <c r="BU80" s="66">
        <v>74859863</v>
      </c>
      <c r="BV80" s="67"/>
      <c r="BW80" s="65"/>
      <c r="BX80" s="65"/>
      <c r="BY80" s="65">
        <v>22923410</v>
      </c>
      <c r="BZ80" s="65"/>
      <c r="CA80" s="65"/>
      <c r="CB80" s="65">
        <v>22923410</v>
      </c>
      <c r="CC80" s="65">
        <v>904</v>
      </c>
      <c r="CD80" s="65"/>
      <c r="CE80" s="65"/>
      <c r="CF80" s="65">
        <v>22923410</v>
      </c>
      <c r="CG80" s="65"/>
      <c r="CH80" s="65"/>
      <c r="CI80" s="67">
        <v>18928546</v>
      </c>
      <c r="CJ80" s="65"/>
      <c r="CK80" s="65"/>
      <c r="CL80" s="20">
        <v>0.7</v>
      </c>
      <c r="CM80" s="65"/>
      <c r="CN80" s="65">
        <v>18928546</v>
      </c>
      <c r="CO80" s="68"/>
      <c r="CP80" s="69">
        <v>2157</v>
      </c>
      <c r="CQ80" s="70" t="s">
        <v>345</v>
      </c>
      <c r="CR80" s="71" t="s">
        <v>91</v>
      </c>
      <c r="CS80" s="72">
        <v>314</v>
      </c>
      <c r="CT80" s="73" t="s">
        <v>19</v>
      </c>
      <c r="CU80" s="74">
        <v>308</v>
      </c>
      <c r="CV80" s="77">
        <v>45.6</v>
      </c>
      <c r="CW80" s="76">
        <v>9179.0648028937521</v>
      </c>
      <c r="CX80" s="77">
        <v>2827151.9592912756</v>
      </c>
      <c r="CY80" s="78"/>
      <c r="CZ80" s="79"/>
      <c r="DA80" s="80"/>
      <c r="DB80" s="20"/>
      <c r="DC80" s="81"/>
      <c r="DD80" s="82"/>
      <c r="DE80" s="53"/>
      <c r="DF80" s="53"/>
      <c r="DG80" s="53"/>
      <c r="DH80" s="53"/>
      <c r="DI80" s="53"/>
      <c r="DJ80" s="53"/>
      <c r="DK80" s="53"/>
      <c r="DL80" s="53"/>
      <c r="DM80" s="53"/>
      <c r="DN80" s="83">
        <v>45.6</v>
      </c>
      <c r="DO80" s="90">
        <v>45.6</v>
      </c>
      <c r="DP80" s="90">
        <v>52.4</v>
      </c>
      <c r="DQ80" s="90">
        <v>52.4</v>
      </c>
      <c r="DR80" s="55">
        <f t="shared" si="11"/>
        <v>231.49999999999997</v>
      </c>
      <c r="DS80" s="55">
        <f t="shared" si="12"/>
        <v>0</v>
      </c>
      <c r="DT80" s="84">
        <v>283.89999999999998</v>
      </c>
      <c r="DU80" s="21">
        <v>52.4</v>
      </c>
      <c r="DV80" s="55">
        <f t="shared" si="13"/>
        <v>1559022.0967594224</v>
      </c>
      <c r="DW80" s="8">
        <v>1911906.58</v>
      </c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</row>
    <row r="81" spans="1:200" s="14" customFormat="1" ht="63" customHeight="1" x14ac:dyDescent="0.25">
      <c r="A81" s="22">
        <v>77</v>
      </c>
      <c r="B81" s="22">
        <v>1966</v>
      </c>
      <c r="C81" s="22"/>
      <c r="D81" s="22" t="s">
        <v>341</v>
      </c>
      <c r="E81" s="56" t="s">
        <v>89</v>
      </c>
      <c r="F81" s="57">
        <v>534</v>
      </c>
      <c r="G81" s="58" t="s">
        <v>343</v>
      </c>
      <c r="H81" s="61" t="s">
        <v>90</v>
      </c>
      <c r="I81" s="91" t="s">
        <v>206</v>
      </c>
      <c r="J81" s="61">
        <v>11</v>
      </c>
      <c r="K81" s="61">
        <v>414</v>
      </c>
      <c r="L81" s="61" t="s">
        <v>90</v>
      </c>
      <c r="M81" s="61"/>
      <c r="N81" s="59">
        <v>8131.3</v>
      </c>
      <c r="O81" s="59">
        <v>284.2</v>
      </c>
      <c r="P81" s="92">
        <v>7847.1</v>
      </c>
      <c r="Q81" s="61">
        <v>1983</v>
      </c>
      <c r="R81" s="61" t="s">
        <v>312</v>
      </c>
      <c r="S81" s="61">
        <v>1990</v>
      </c>
      <c r="T81" s="61">
        <v>9</v>
      </c>
      <c r="U81" s="61">
        <v>4</v>
      </c>
      <c r="V81" s="61">
        <v>3</v>
      </c>
      <c r="W81" s="92">
        <v>5845</v>
      </c>
      <c r="X81" s="92">
        <v>1284</v>
      </c>
      <c r="Y81" s="92">
        <v>31473</v>
      </c>
      <c r="Z81" s="92">
        <v>7796.7</v>
      </c>
      <c r="AA81" s="92"/>
      <c r="AB81" s="92"/>
      <c r="AC81" s="92">
        <v>7516.2</v>
      </c>
      <c r="AD81" s="92">
        <v>5074.5</v>
      </c>
      <c r="AE81" s="92">
        <v>7847.1</v>
      </c>
      <c r="AF81" s="92">
        <v>284.2</v>
      </c>
      <c r="AG81" s="92"/>
      <c r="AH81" s="92"/>
      <c r="AI81" s="92">
        <v>0</v>
      </c>
      <c r="AJ81" s="92">
        <v>45.7</v>
      </c>
      <c r="AK81" s="92"/>
      <c r="AL81" s="92"/>
      <c r="AM81" s="92">
        <v>144</v>
      </c>
      <c r="AN81" s="92"/>
      <c r="AO81" s="92"/>
      <c r="AP81" s="92"/>
      <c r="AQ81" s="92">
        <v>72</v>
      </c>
      <c r="AR81" s="92">
        <v>3101.6</v>
      </c>
      <c r="AS81" s="92">
        <v>1967.3</v>
      </c>
      <c r="AT81" s="92">
        <v>72</v>
      </c>
      <c r="AU81" s="92">
        <v>4414.6000000000004</v>
      </c>
      <c r="AV81" s="92"/>
      <c r="AW81" s="92">
        <v>3107.2</v>
      </c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61"/>
      <c r="BL81" s="61">
        <v>414</v>
      </c>
      <c r="BM81" s="61" t="s">
        <v>90</v>
      </c>
      <c r="BN81" s="62" t="s">
        <v>207</v>
      </c>
      <c r="BO81" s="62"/>
      <c r="BP81" s="63" t="s">
        <v>482</v>
      </c>
      <c r="BQ81" s="64" t="s">
        <v>208</v>
      </c>
      <c r="BR81" s="65">
        <v>64883907</v>
      </c>
      <c r="BS81" s="67"/>
      <c r="BT81" s="67"/>
      <c r="BU81" s="66">
        <v>64883907</v>
      </c>
      <c r="BV81" s="67"/>
      <c r="BW81" s="65"/>
      <c r="BX81" s="65"/>
      <c r="BY81" s="65">
        <v>6266842</v>
      </c>
      <c r="BZ81" s="65"/>
      <c r="CA81" s="65"/>
      <c r="CB81" s="65">
        <v>6266842</v>
      </c>
      <c r="CC81" s="65">
        <v>943</v>
      </c>
      <c r="CD81" s="65"/>
      <c r="CE81" s="65"/>
      <c r="CF81" s="65">
        <v>6266842</v>
      </c>
      <c r="CG81" s="65"/>
      <c r="CH81" s="65"/>
      <c r="CI81" s="67">
        <v>6432100</v>
      </c>
      <c r="CJ81" s="65"/>
      <c r="CK81" s="65"/>
      <c r="CL81" s="20">
        <v>0.7</v>
      </c>
      <c r="CM81" s="65"/>
      <c r="CN81" s="65">
        <v>6432100</v>
      </c>
      <c r="CO81" s="68"/>
      <c r="CP81" s="69">
        <v>2171</v>
      </c>
      <c r="CQ81" s="70" t="s">
        <v>345</v>
      </c>
      <c r="CR81" s="71" t="s">
        <v>91</v>
      </c>
      <c r="CS81" s="72">
        <v>327</v>
      </c>
      <c r="CT81" s="73" t="s">
        <v>209</v>
      </c>
      <c r="CU81" s="74">
        <v>280.5</v>
      </c>
      <c r="CV81" s="77"/>
      <c r="CW81" s="76">
        <v>7979.5244302879</v>
      </c>
      <c r="CX81" s="77">
        <v>2238256.6026957561</v>
      </c>
      <c r="CY81" s="78"/>
      <c r="CZ81" s="79"/>
      <c r="DA81" s="80"/>
      <c r="DB81" s="20"/>
      <c r="DC81" s="81"/>
      <c r="DD81" s="82"/>
      <c r="DE81" s="53"/>
      <c r="DF81" s="53"/>
      <c r="DG81" s="53"/>
      <c r="DH81" s="53"/>
      <c r="DI81" s="53"/>
      <c r="DJ81" s="53"/>
      <c r="DK81" s="53"/>
      <c r="DL81" s="53"/>
      <c r="DM81" s="53"/>
      <c r="DN81" s="83">
        <v>45.7</v>
      </c>
      <c r="DO81" s="90">
        <v>0</v>
      </c>
      <c r="DP81" s="90">
        <v>113.1</v>
      </c>
      <c r="DQ81" s="90">
        <v>43.5</v>
      </c>
      <c r="DR81" s="55">
        <f t="shared" si="11"/>
        <v>967.4</v>
      </c>
      <c r="DS81" s="55">
        <f t="shared" si="12"/>
        <v>0</v>
      </c>
      <c r="DT81" s="84">
        <v>1080.5</v>
      </c>
      <c r="DU81" s="21">
        <v>43.5</v>
      </c>
      <c r="DV81" s="55">
        <f t="shared" si="13"/>
        <v>1671339.9761665894</v>
      </c>
      <c r="DW81" s="8">
        <v>1866738.52</v>
      </c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</row>
    <row r="82" spans="1:200" s="14" customFormat="1" ht="63" customHeight="1" x14ac:dyDescent="0.25">
      <c r="A82" s="22">
        <v>78</v>
      </c>
      <c r="B82" s="22">
        <v>1967</v>
      </c>
      <c r="C82" s="22">
        <v>444</v>
      </c>
      <c r="D82" s="22" t="s">
        <v>341</v>
      </c>
      <c r="E82" s="56" t="s">
        <v>89</v>
      </c>
      <c r="F82" s="57">
        <v>535</v>
      </c>
      <c r="G82" s="58" t="s">
        <v>343</v>
      </c>
      <c r="H82" s="61" t="s">
        <v>90</v>
      </c>
      <c r="I82" s="91" t="s">
        <v>96</v>
      </c>
      <c r="J82" s="61"/>
      <c r="K82" s="61">
        <v>452</v>
      </c>
      <c r="L82" s="61" t="s">
        <v>90</v>
      </c>
      <c r="M82" s="61"/>
      <c r="N82" s="59">
        <v>2523.6999999999998</v>
      </c>
      <c r="O82" s="59">
        <v>85.100000000000023</v>
      </c>
      <c r="P82" s="92">
        <v>2438.6</v>
      </c>
      <c r="Q82" s="61">
        <v>1962</v>
      </c>
      <c r="R82" s="61" t="s">
        <v>307</v>
      </c>
      <c r="S82" s="61">
        <v>1988</v>
      </c>
      <c r="T82" s="61">
        <v>5</v>
      </c>
      <c r="U82" s="61">
        <v>4</v>
      </c>
      <c r="V82" s="61">
        <v>23</v>
      </c>
      <c r="W82" s="92">
        <v>4293</v>
      </c>
      <c r="X82" s="92">
        <v>951</v>
      </c>
      <c r="Y82" s="92">
        <v>12380</v>
      </c>
      <c r="Z82" s="92"/>
      <c r="AA82" s="92">
        <v>3028.2</v>
      </c>
      <c r="AB82" s="92"/>
      <c r="AC82" s="92">
        <v>2438.6</v>
      </c>
      <c r="AD82" s="92">
        <v>1708.7</v>
      </c>
      <c r="AE82" s="92">
        <v>2438.6</v>
      </c>
      <c r="AF82" s="92">
        <v>589.6</v>
      </c>
      <c r="AG82" s="92">
        <v>504.5</v>
      </c>
      <c r="AH82" s="92"/>
      <c r="AI82" s="92">
        <v>275</v>
      </c>
      <c r="AJ82" s="92">
        <v>23.8</v>
      </c>
      <c r="AK82" s="92"/>
      <c r="AL82" s="92"/>
      <c r="AM82" s="92">
        <v>60</v>
      </c>
      <c r="AN82" s="92">
        <v>16</v>
      </c>
      <c r="AO82" s="92">
        <v>481.1</v>
      </c>
      <c r="AP82" s="92">
        <v>291</v>
      </c>
      <c r="AQ82" s="92">
        <v>38</v>
      </c>
      <c r="AR82" s="92">
        <v>1616.4</v>
      </c>
      <c r="AS82" s="92">
        <v>1149.3</v>
      </c>
      <c r="AT82" s="92">
        <v>6</v>
      </c>
      <c r="AU82" s="92">
        <v>341.1</v>
      </c>
      <c r="AV82" s="92"/>
      <c r="AW82" s="92">
        <v>268.39999999999998</v>
      </c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  <c r="BK82" s="61"/>
      <c r="BL82" s="61">
        <v>452</v>
      </c>
      <c r="BM82" s="61" t="s">
        <v>90</v>
      </c>
      <c r="BN82" s="62" t="s">
        <v>97</v>
      </c>
      <c r="BO82" s="62"/>
      <c r="BP82" s="63" t="s">
        <v>483</v>
      </c>
      <c r="BQ82" s="64" t="s">
        <v>98</v>
      </c>
      <c r="BR82" s="65">
        <v>11179700</v>
      </c>
      <c r="BS82" s="67"/>
      <c r="BT82" s="67"/>
      <c r="BU82" s="66">
        <v>11179700</v>
      </c>
      <c r="BV82" s="67"/>
      <c r="BW82" s="65"/>
      <c r="BX82" s="65"/>
      <c r="BY82" s="65">
        <v>15467</v>
      </c>
      <c r="BZ82" s="65"/>
      <c r="CA82" s="65"/>
      <c r="CB82" s="65">
        <v>15467</v>
      </c>
      <c r="CC82" s="65">
        <v>985</v>
      </c>
      <c r="CD82" s="65"/>
      <c r="CE82" s="65"/>
      <c r="CF82" s="65">
        <v>15467</v>
      </c>
      <c r="CG82" s="65"/>
      <c r="CH82" s="65"/>
      <c r="CI82" s="67">
        <v>2891702</v>
      </c>
      <c r="CJ82" s="65"/>
      <c r="CK82" s="65"/>
      <c r="CL82" s="20">
        <v>0.7</v>
      </c>
      <c r="CM82" s="65"/>
      <c r="CN82" s="65">
        <v>2891702</v>
      </c>
      <c r="CO82" s="68"/>
      <c r="CP82" s="69">
        <v>2208</v>
      </c>
      <c r="CQ82" s="70" t="s">
        <v>345</v>
      </c>
      <c r="CR82" s="71" t="s">
        <v>91</v>
      </c>
      <c r="CS82" s="72">
        <v>358</v>
      </c>
      <c r="CT82" s="73" t="s">
        <v>99</v>
      </c>
      <c r="CU82" s="74">
        <v>589.6</v>
      </c>
      <c r="CV82" s="77">
        <v>275</v>
      </c>
      <c r="CW82" s="76">
        <v>4429.884693109324</v>
      </c>
      <c r="CX82" s="77">
        <v>2611860.0150572574</v>
      </c>
      <c r="CY82" s="78" t="s">
        <v>426</v>
      </c>
      <c r="CZ82" s="79"/>
      <c r="DA82" s="80"/>
      <c r="DB82" s="20"/>
      <c r="DC82" s="81"/>
      <c r="DD82" s="82"/>
      <c r="DE82" s="53"/>
      <c r="DF82" s="53"/>
      <c r="DG82" s="53"/>
      <c r="DH82" s="53"/>
      <c r="DI82" s="53"/>
      <c r="DJ82" s="53"/>
      <c r="DK82" s="53"/>
      <c r="DL82" s="53"/>
      <c r="DM82" s="53"/>
      <c r="DN82" s="83">
        <v>34.299999999999997</v>
      </c>
      <c r="DO82" s="90">
        <v>0</v>
      </c>
      <c r="DP82" s="90">
        <v>51.8</v>
      </c>
      <c r="DQ82" s="90">
        <v>51.8</v>
      </c>
      <c r="DR82" s="55">
        <f t="shared" si="11"/>
        <v>545.5</v>
      </c>
      <c r="DS82" s="55">
        <f t="shared" si="12"/>
        <v>34.200000000000003</v>
      </c>
      <c r="DT82" s="84">
        <v>597.29999999999995</v>
      </c>
      <c r="DU82" s="21">
        <v>86</v>
      </c>
      <c r="DV82" s="55">
        <f t="shared" si="13"/>
        <v>4196538.8701406326</v>
      </c>
      <c r="DW82" s="8">
        <v>4595036.97</v>
      </c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</row>
    <row r="83" spans="1:200" s="14" customFormat="1" ht="63" customHeight="1" x14ac:dyDescent="0.25">
      <c r="A83" s="22">
        <v>79</v>
      </c>
      <c r="B83" s="22">
        <v>1992</v>
      </c>
      <c r="C83" s="22">
        <v>759</v>
      </c>
      <c r="D83" s="22" t="s">
        <v>341</v>
      </c>
      <c r="E83" s="56" t="s">
        <v>89</v>
      </c>
      <c r="F83" s="57">
        <v>560</v>
      </c>
      <c r="G83" s="58" t="s">
        <v>343</v>
      </c>
      <c r="H83" s="61" t="s">
        <v>90</v>
      </c>
      <c r="I83" s="91" t="s">
        <v>100</v>
      </c>
      <c r="J83" s="61">
        <v>14</v>
      </c>
      <c r="K83" s="61">
        <v>472</v>
      </c>
      <c r="L83" s="61" t="s">
        <v>90</v>
      </c>
      <c r="M83" s="61"/>
      <c r="N83" s="59">
        <v>5561.8</v>
      </c>
      <c r="O83" s="59">
        <v>569.1</v>
      </c>
      <c r="P83" s="92">
        <v>4992.7</v>
      </c>
      <c r="Q83" s="61">
        <v>1972</v>
      </c>
      <c r="R83" s="61" t="s">
        <v>311</v>
      </c>
      <c r="S83" s="61">
        <v>5</v>
      </c>
      <c r="T83" s="61">
        <v>7</v>
      </c>
      <c r="U83" s="61">
        <v>1993</v>
      </c>
      <c r="V83" s="61">
        <v>14</v>
      </c>
      <c r="W83" s="92">
        <v>6459</v>
      </c>
      <c r="X83" s="92">
        <v>1294</v>
      </c>
      <c r="Y83" s="92">
        <v>20019</v>
      </c>
      <c r="Z83" s="92">
        <v>5496.1</v>
      </c>
      <c r="AA83" s="92"/>
      <c r="AB83" s="92"/>
      <c r="AC83" s="92">
        <v>4927</v>
      </c>
      <c r="AD83" s="92">
        <v>3373.1</v>
      </c>
      <c r="AE83" s="92">
        <v>4992.7</v>
      </c>
      <c r="AF83" s="92">
        <v>569.1</v>
      </c>
      <c r="AG83" s="92"/>
      <c r="AH83" s="92"/>
      <c r="AI83" s="92">
        <v>0</v>
      </c>
      <c r="AJ83" s="92">
        <v>30.2</v>
      </c>
      <c r="AK83" s="92">
        <v>13</v>
      </c>
      <c r="AL83" s="93">
        <v>527.6</v>
      </c>
      <c r="AM83" s="92">
        <v>99</v>
      </c>
      <c r="AN83" s="92">
        <v>9</v>
      </c>
      <c r="AO83" s="92">
        <v>316.5</v>
      </c>
      <c r="AP83" s="92">
        <v>169.1</v>
      </c>
      <c r="AQ83" s="92">
        <v>61</v>
      </c>
      <c r="AR83" s="92">
        <v>2742.4</v>
      </c>
      <c r="AS83" s="92">
        <v>1846.1</v>
      </c>
      <c r="AT83" s="92">
        <v>25</v>
      </c>
      <c r="AU83" s="92">
        <v>1516.1</v>
      </c>
      <c r="AV83" s="92"/>
      <c r="AW83" s="92">
        <v>1106.5</v>
      </c>
      <c r="AX83" s="92">
        <v>4</v>
      </c>
      <c r="AY83" s="92">
        <v>352</v>
      </c>
      <c r="AZ83" s="92">
        <v>251.4</v>
      </c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61">
        <v>472</v>
      </c>
      <c r="BM83" s="61" t="s">
        <v>90</v>
      </c>
      <c r="BN83" s="62" t="s">
        <v>101</v>
      </c>
      <c r="BO83" s="62"/>
      <c r="BP83" s="63" t="s">
        <v>484</v>
      </c>
      <c r="BQ83" s="64" t="s">
        <v>102</v>
      </c>
      <c r="BR83" s="65">
        <v>37580357</v>
      </c>
      <c r="BS83" s="67"/>
      <c r="BT83" s="67"/>
      <c r="BU83" s="66">
        <v>37580357</v>
      </c>
      <c r="BV83" s="67"/>
      <c r="BW83" s="65"/>
      <c r="BX83" s="65"/>
      <c r="BY83" s="65">
        <v>15430999</v>
      </c>
      <c r="BZ83" s="65"/>
      <c r="CA83" s="65"/>
      <c r="CB83" s="65">
        <v>15430999</v>
      </c>
      <c r="CC83" s="65">
        <v>1013</v>
      </c>
      <c r="CD83" s="65"/>
      <c r="CE83" s="65"/>
      <c r="CF83" s="65">
        <v>15430999</v>
      </c>
      <c r="CG83" s="65"/>
      <c r="CH83" s="65"/>
      <c r="CI83" s="67">
        <v>1681855</v>
      </c>
      <c r="CJ83" s="65"/>
      <c r="CK83" s="65"/>
      <c r="CL83" s="20">
        <v>0.7</v>
      </c>
      <c r="CM83" s="65"/>
      <c r="CN83" s="65">
        <v>1681855</v>
      </c>
      <c r="CO83" s="68"/>
      <c r="CP83" s="69">
        <v>2228</v>
      </c>
      <c r="CQ83" s="70" t="s">
        <v>345</v>
      </c>
      <c r="CR83" s="71" t="s">
        <v>91</v>
      </c>
      <c r="CS83" s="72">
        <v>378</v>
      </c>
      <c r="CT83" s="73" t="s">
        <v>103</v>
      </c>
      <c r="CU83" s="74">
        <v>569.1</v>
      </c>
      <c r="CV83" s="77"/>
      <c r="CW83" s="76">
        <v>6756.8695386385698</v>
      </c>
      <c r="CX83" s="77">
        <v>3845334.4544392102</v>
      </c>
      <c r="CY83" s="78" t="s">
        <v>439</v>
      </c>
      <c r="CZ83" s="79"/>
      <c r="DA83" s="80"/>
      <c r="DB83" s="20"/>
      <c r="DC83" s="81"/>
      <c r="DD83" s="82"/>
      <c r="DE83" s="53"/>
      <c r="DF83" s="53"/>
      <c r="DG83" s="53"/>
      <c r="DH83" s="53"/>
      <c r="DI83" s="53"/>
      <c r="DJ83" s="53"/>
      <c r="DK83" s="53"/>
      <c r="DL83" s="53"/>
      <c r="DM83" s="53"/>
      <c r="DN83" s="83">
        <v>70.3</v>
      </c>
      <c r="DO83" s="90">
        <v>0</v>
      </c>
      <c r="DP83" s="90">
        <v>97.5</v>
      </c>
      <c r="DQ83" s="90">
        <v>97.5</v>
      </c>
      <c r="DR83" s="55">
        <f t="shared" si="11"/>
        <v>27.900000000000006</v>
      </c>
      <c r="DS83" s="55">
        <f t="shared" si="12"/>
        <v>0</v>
      </c>
      <c r="DT83" s="84">
        <v>125.4</v>
      </c>
      <c r="DU83" s="21">
        <v>97.5</v>
      </c>
      <c r="DV83" s="55">
        <f t="shared" si="13"/>
        <v>59913.412248803841</v>
      </c>
      <c r="DW83" s="8">
        <v>269288.24</v>
      </c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</row>
    <row r="84" spans="1:200" s="14" customFormat="1" ht="63" customHeight="1" x14ac:dyDescent="0.25">
      <c r="A84" s="22">
        <v>80</v>
      </c>
      <c r="B84" s="22">
        <v>1993</v>
      </c>
      <c r="C84" s="22">
        <v>701</v>
      </c>
      <c r="D84" s="22" t="s">
        <v>341</v>
      </c>
      <c r="E84" s="56" t="s">
        <v>89</v>
      </c>
      <c r="F84" s="57">
        <v>561</v>
      </c>
      <c r="G84" s="58" t="s">
        <v>343</v>
      </c>
      <c r="H84" s="61" t="s">
        <v>90</v>
      </c>
      <c r="I84" s="91" t="s">
        <v>104</v>
      </c>
      <c r="J84" s="61">
        <v>14</v>
      </c>
      <c r="K84" s="61">
        <v>478</v>
      </c>
      <c r="L84" s="61" t="s">
        <v>90</v>
      </c>
      <c r="M84" s="61"/>
      <c r="N84" s="59">
        <v>4148.5999999999995</v>
      </c>
      <c r="O84" s="59">
        <v>117.9</v>
      </c>
      <c r="P84" s="92">
        <v>4030.7</v>
      </c>
      <c r="Q84" s="61">
        <v>1971</v>
      </c>
      <c r="R84" s="61" t="s">
        <v>312</v>
      </c>
      <c r="S84" s="61">
        <v>9</v>
      </c>
      <c r="T84" s="61">
        <v>2</v>
      </c>
      <c r="U84" s="61">
        <v>1995</v>
      </c>
      <c r="V84" s="61">
        <v>16</v>
      </c>
      <c r="W84" s="92">
        <v>1993</v>
      </c>
      <c r="X84" s="92">
        <v>636</v>
      </c>
      <c r="Y84" s="92">
        <v>15662</v>
      </c>
      <c r="Z84" s="92">
        <v>3938.7</v>
      </c>
      <c r="AA84" s="92"/>
      <c r="AB84" s="92"/>
      <c r="AC84" s="92">
        <v>3820.8</v>
      </c>
      <c r="AD84" s="92">
        <v>2597.6</v>
      </c>
      <c r="AE84" s="92">
        <v>4030.7</v>
      </c>
      <c r="AF84" s="92">
        <v>117.9</v>
      </c>
      <c r="AG84" s="92"/>
      <c r="AH84" s="92"/>
      <c r="AI84" s="92">
        <v>50.8</v>
      </c>
      <c r="AJ84" s="93">
        <v>46.4</v>
      </c>
      <c r="AK84" s="93">
        <v>4.4000000000000004</v>
      </c>
      <c r="AL84" s="93"/>
      <c r="AM84" s="92">
        <v>71</v>
      </c>
      <c r="AN84" s="92"/>
      <c r="AO84" s="92"/>
      <c r="AP84" s="92"/>
      <c r="AQ84" s="92">
        <v>36</v>
      </c>
      <c r="AR84" s="92">
        <v>1591</v>
      </c>
      <c r="AS84" s="92">
        <v>993.5</v>
      </c>
      <c r="AT84" s="92">
        <v>35</v>
      </c>
      <c r="AU84" s="92">
        <v>2229.8000000000002</v>
      </c>
      <c r="AV84" s="92"/>
      <c r="AW84" s="92">
        <v>1604.1</v>
      </c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61">
        <v>478</v>
      </c>
      <c r="BM84" s="61" t="s">
        <v>90</v>
      </c>
      <c r="BN84" s="62" t="s">
        <v>105</v>
      </c>
      <c r="BO84" s="62"/>
      <c r="BP84" s="63" t="s">
        <v>485</v>
      </c>
      <c r="BQ84" s="64" t="s">
        <v>106</v>
      </c>
      <c r="BR84" s="65">
        <v>42234750</v>
      </c>
      <c r="BS84" s="67"/>
      <c r="BT84" s="67"/>
      <c r="BU84" s="66">
        <v>42234750</v>
      </c>
      <c r="BV84" s="67"/>
      <c r="BW84" s="65"/>
      <c r="BX84" s="65"/>
      <c r="BY84" s="65">
        <v>16680394</v>
      </c>
      <c r="BZ84" s="65"/>
      <c r="CA84" s="65"/>
      <c r="CB84" s="65">
        <v>16680394</v>
      </c>
      <c r="CC84" s="65">
        <v>1020</v>
      </c>
      <c r="CD84" s="65"/>
      <c r="CE84" s="65"/>
      <c r="CF84" s="65">
        <v>16680394</v>
      </c>
      <c r="CG84" s="65"/>
      <c r="CH84" s="65"/>
      <c r="CI84" s="67">
        <v>1816281</v>
      </c>
      <c r="CJ84" s="65"/>
      <c r="CK84" s="65"/>
      <c r="CL84" s="20">
        <v>0.7</v>
      </c>
      <c r="CM84" s="65"/>
      <c r="CN84" s="65">
        <v>1816281</v>
      </c>
      <c r="CO84" s="68"/>
      <c r="CP84" s="69">
        <v>2234</v>
      </c>
      <c r="CQ84" s="70" t="s">
        <v>345</v>
      </c>
      <c r="CR84" s="71" t="s">
        <v>91</v>
      </c>
      <c r="CS84" s="72">
        <v>363</v>
      </c>
      <c r="CT84" s="73" t="s">
        <v>107</v>
      </c>
      <c r="CU84" s="74">
        <v>117.9</v>
      </c>
      <c r="CV84" s="77">
        <v>50.8</v>
      </c>
      <c r="CW84" s="76">
        <v>10180.482572434075</v>
      </c>
      <c r="CX84" s="77">
        <v>1200278.8952899775</v>
      </c>
      <c r="CY84" s="78" t="s">
        <v>421</v>
      </c>
      <c r="CZ84" s="79"/>
      <c r="DA84" s="80"/>
      <c r="DB84" s="20"/>
      <c r="DC84" s="81"/>
      <c r="DD84" s="82"/>
      <c r="DE84" s="53"/>
      <c r="DF84" s="53"/>
      <c r="DG84" s="53"/>
      <c r="DH84" s="53"/>
      <c r="DI84" s="53"/>
      <c r="DJ84" s="53"/>
      <c r="DK84" s="53"/>
      <c r="DL84" s="53"/>
      <c r="DM84" s="53"/>
      <c r="DN84" s="83">
        <v>50.8</v>
      </c>
      <c r="DO84" s="90">
        <v>50.8</v>
      </c>
      <c r="DP84" s="90">
        <v>65.400000000000006</v>
      </c>
      <c r="DQ84" s="90">
        <v>65.400000000000006</v>
      </c>
      <c r="DR84" s="55">
        <f t="shared" si="11"/>
        <v>124.29999999999998</v>
      </c>
      <c r="DS84" s="55">
        <f t="shared" si="12"/>
        <v>0</v>
      </c>
      <c r="DT84" s="84">
        <v>189.7</v>
      </c>
      <c r="DU84" s="21">
        <v>65.400000000000006</v>
      </c>
      <c r="DV84" s="55">
        <f t="shared" si="13"/>
        <v>1348190.4836267792</v>
      </c>
      <c r="DW84" s="8">
        <v>2057536.08</v>
      </c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</row>
    <row r="85" spans="1:200" s="14" customFormat="1" ht="63" customHeight="1" x14ac:dyDescent="0.25">
      <c r="A85" s="22">
        <v>81</v>
      </c>
      <c r="B85" s="22">
        <v>2029</v>
      </c>
      <c r="C85" s="22">
        <v>762</v>
      </c>
      <c r="D85" s="22" t="s">
        <v>341</v>
      </c>
      <c r="E85" s="56" t="s">
        <v>89</v>
      </c>
      <c r="F85" s="57">
        <v>597</v>
      </c>
      <c r="G85" s="58" t="s">
        <v>343</v>
      </c>
      <c r="H85" s="61" t="s">
        <v>90</v>
      </c>
      <c r="I85" s="91" t="s">
        <v>108</v>
      </c>
      <c r="J85" s="61">
        <v>1</v>
      </c>
      <c r="K85" s="61">
        <v>522</v>
      </c>
      <c r="L85" s="61" t="s">
        <v>90</v>
      </c>
      <c r="M85" s="61"/>
      <c r="N85" s="59">
        <v>11748.900000000001</v>
      </c>
      <c r="O85" s="59">
        <v>330.2</v>
      </c>
      <c r="P85" s="92">
        <v>11418.7</v>
      </c>
      <c r="Q85" s="61">
        <v>1973</v>
      </c>
      <c r="R85" s="61" t="s">
        <v>347</v>
      </c>
      <c r="S85" s="61">
        <v>9</v>
      </c>
      <c r="T85" s="61">
        <v>4</v>
      </c>
      <c r="U85" s="61">
        <v>1995</v>
      </c>
      <c r="V85" s="61">
        <v>15</v>
      </c>
      <c r="W85" s="92">
        <v>8208</v>
      </c>
      <c r="X85" s="92">
        <v>1794</v>
      </c>
      <c r="Y85" s="92">
        <v>44454</v>
      </c>
      <c r="Z85" s="92">
        <v>11298</v>
      </c>
      <c r="AA85" s="92"/>
      <c r="AB85" s="92"/>
      <c r="AC85" s="92">
        <v>10967.8</v>
      </c>
      <c r="AD85" s="92">
        <v>7074.8</v>
      </c>
      <c r="AE85" s="92">
        <v>11418.7</v>
      </c>
      <c r="AF85" s="92">
        <v>330.2</v>
      </c>
      <c r="AG85" s="92"/>
      <c r="AH85" s="92">
        <v>0</v>
      </c>
      <c r="AI85" s="92">
        <v>102.8</v>
      </c>
      <c r="AJ85" s="92">
        <v>102.8</v>
      </c>
      <c r="AK85" s="92"/>
      <c r="AL85" s="92"/>
      <c r="AM85" s="92">
        <v>212</v>
      </c>
      <c r="AN85" s="92">
        <v>35</v>
      </c>
      <c r="AO85" s="92">
        <v>1182.7</v>
      </c>
      <c r="AP85" s="92">
        <v>612</v>
      </c>
      <c r="AQ85" s="92">
        <v>90</v>
      </c>
      <c r="AR85" s="92">
        <v>4539.2</v>
      </c>
      <c r="AS85" s="92">
        <v>2650</v>
      </c>
      <c r="AT85" s="92">
        <v>70</v>
      </c>
      <c r="AU85" s="92">
        <v>3876.8</v>
      </c>
      <c r="AV85" s="92"/>
      <c r="AW85" s="92">
        <v>2843.8</v>
      </c>
      <c r="AX85" s="92">
        <v>17</v>
      </c>
      <c r="AY85" s="92">
        <v>1369.1</v>
      </c>
      <c r="AZ85" s="92">
        <v>969</v>
      </c>
      <c r="BA85" s="92"/>
      <c r="BB85" s="92"/>
      <c r="BC85" s="92"/>
      <c r="BD85" s="92"/>
      <c r="BE85" s="92"/>
      <c r="BF85" s="92"/>
      <c r="BG85" s="92"/>
      <c r="BH85" s="92"/>
      <c r="BI85" s="92"/>
      <c r="BJ85" s="92"/>
      <c r="BK85" s="92"/>
      <c r="BL85" s="61">
        <v>522</v>
      </c>
      <c r="BM85" s="61" t="s">
        <v>90</v>
      </c>
      <c r="BN85" s="62" t="s">
        <v>109</v>
      </c>
      <c r="BO85" s="62"/>
      <c r="BP85" s="63" t="s">
        <v>486</v>
      </c>
      <c r="BQ85" s="64" t="s">
        <v>110</v>
      </c>
      <c r="BR85" s="65">
        <v>75820395</v>
      </c>
      <c r="BS85" s="67"/>
      <c r="BT85" s="67"/>
      <c r="BU85" s="66">
        <v>75820395</v>
      </c>
      <c r="BV85" s="67"/>
      <c r="BW85" s="65"/>
      <c r="BX85" s="65"/>
      <c r="BY85" s="65" t="e">
        <v>#REF!</v>
      </c>
      <c r="BZ85" s="65"/>
      <c r="CA85" s="65"/>
      <c r="CB85" s="65" t="e">
        <v>#REF!</v>
      </c>
      <c r="CC85" s="65" t="e">
        <v>#REF!</v>
      </c>
      <c r="CD85" s="65"/>
      <c r="CE85" s="65"/>
      <c r="CF85" s="65" t="e">
        <v>#REF!</v>
      </c>
      <c r="CG85" s="65"/>
      <c r="CH85" s="65"/>
      <c r="CI85" s="67">
        <v>5059595</v>
      </c>
      <c r="CJ85" s="65"/>
      <c r="CK85" s="65"/>
      <c r="CL85" s="20">
        <v>0.7</v>
      </c>
      <c r="CM85" s="65"/>
      <c r="CN85" s="65">
        <v>5059595</v>
      </c>
      <c r="CO85" s="68"/>
      <c r="CP85" s="69">
        <v>2278</v>
      </c>
      <c r="CQ85" s="70" t="s">
        <v>345</v>
      </c>
      <c r="CR85" s="71" t="s">
        <v>91</v>
      </c>
      <c r="CS85" s="72">
        <v>413</v>
      </c>
      <c r="CT85" s="73" t="s">
        <v>111</v>
      </c>
      <c r="CU85" s="74">
        <v>330.2</v>
      </c>
      <c r="CV85" s="77">
        <v>102.8</v>
      </c>
      <c r="CW85" s="76">
        <v>6453.4037229017176</v>
      </c>
      <c r="CX85" s="77">
        <v>2130913.9093021471</v>
      </c>
      <c r="CY85" s="78" t="s">
        <v>438</v>
      </c>
      <c r="CZ85" s="79"/>
      <c r="DA85" s="80"/>
      <c r="DB85" s="20"/>
      <c r="DC85" s="81"/>
      <c r="DD85" s="82"/>
      <c r="DE85" s="53"/>
      <c r="DF85" s="53"/>
      <c r="DG85" s="53"/>
      <c r="DH85" s="53"/>
      <c r="DI85" s="53"/>
      <c r="DJ85" s="53"/>
      <c r="DK85" s="53"/>
      <c r="DL85" s="53"/>
      <c r="DM85" s="53"/>
      <c r="DN85" s="83">
        <v>102.8</v>
      </c>
      <c r="DO85" s="90">
        <v>102.8</v>
      </c>
      <c r="DP85" s="90">
        <v>49.5</v>
      </c>
      <c r="DQ85" s="90">
        <v>49.5</v>
      </c>
      <c r="DR85" s="55">
        <f t="shared" si="11"/>
        <v>46.7</v>
      </c>
      <c r="DS85" s="55">
        <f t="shared" si="12"/>
        <v>0</v>
      </c>
      <c r="DT85" s="84">
        <v>96.2</v>
      </c>
      <c r="DU85" s="21">
        <v>49.5</v>
      </c>
      <c r="DV85" s="55">
        <f t="shared" si="13"/>
        <v>323768.43975051976</v>
      </c>
      <c r="DW85" s="8">
        <v>666949.12</v>
      </c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</row>
    <row r="86" spans="1:200" s="14" customFormat="1" ht="63" customHeight="1" x14ac:dyDescent="0.25">
      <c r="A86" s="22">
        <v>82</v>
      </c>
      <c r="B86" s="22">
        <v>2037</v>
      </c>
      <c r="C86" s="22">
        <v>709</v>
      </c>
      <c r="D86" s="22" t="s">
        <v>341</v>
      </c>
      <c r="E86" s="56" t="s">
        <v>89</v>
      </c>
      <c r="F86" s="57">
        <v>605</v>
      </c>
      <c r="G86" s="58" t="s">
        <v>343</v>
      </c>
      <c r="H86" s="61" t="s">
        <v>90</v>
      </c>
      <c r="I86" s="91" t="s">
        <v>112</v>
      </c>
      <c r="J86" s="61">
        <v>4</v>
      </c>
      <c r="K86" s="61">
        <v>548</v>
      </c>
      <c r="L86" s="61" t="s">
        <v>90</v>
      </c>
      <c r="M86" s="61"/>
      <c r="N86" s="59">
        <v>1819</v>
      </c>
      <c r="O86" s="59">
        <v>409.2</v>
      </c>
      <c r="P86" s="92">
        <v>1409.8</v>
      </c>
      <c r="Q86" s="61">
        <v>1988</v>
      </c>
      <c r="R86" s="61" t="s">
        <v>312</v>
      </c>
      <c r="S86" s="61">
        <v>10</v>
      </c>
      <c r="T86" s="61">
        <v>1</v>
      </c>
      <c r="U86" s="61">
        <v>1988</v>
      </c>
      <c r="V86" s="61" t="s">
        <v>249</v>
      </c>
      <c r="W86" s="92">
        <v>2034</v>
      </c>
      <c r="X86" s="92">
        <v>599</v>
      </c>
      <c r="Y86" s="92">
        <v>7557</v>
      </c>
      <c r="Z86" s="92">
        <v>1764.1</v>
      </c>
      <c r="AA86" s="92"/>
      <c r="AB86" s="92"/>
      <c r="AC86" s="92">
        <v>1354.9</v>
      </c>
      <c r="AD86" s="92">
        <v>793.2</v>
      </c>
      <c r="AE86" s="92">
        <v>1409.8</v>
      </c>
      <c r="AF86" s="92">
        <v>409.2</v>
      </c>
      <c r="AG86" s="92"/>
      <c r="AH86" s="92"/>
      <c r="AI86" s="92">
        <v>67.099999999999994</v>
      </c>
      <c r="AJ86" s="92">
        <v>20.3</v>
      </c>
      <c r="AK86" s="92">
        <v>46.8</v>
      </c>
      <c r="AL86" s="92"/>
      <c r="AM86" s="92">
        <v>36</v>
      </c>
      <c r="AN86" s="92">
        <v>18</v>
      </c>
      <c r="AO86" s="92">
        <v>582.70000000000005</v>
      </c>
      <c r="AP86" s="92">
        <v>305.2</v>
      </c>
      <c r="AQ86" s="92">
        <v>18</v>
      </c>
      <c r="AR86" s="92">
        <v>772.2</v>
      </c>
      <c r="AS86" s="92">
        <v>488</v>
      </c>
      <c r="AT86" s="92"/>
      <c r="AU86" s="92"/>
      <c r="AV86" s="92"/>
      <c r="AW86" s="92"/>
      <c r="AX86" s="92"/>
      <c r="AY86" s="92"/>
      <c r="AZ86" s="92"/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61">
        <v>548</v>
      </c>
      <c r="BM86" s="61" t="s">
        <v>90</v>
      </c>
      <c r="BN86" s="62" t="s">
        <v>113</v>
      </c>
      <c r="BO86" s="62"/>
      <c r="BP86" s="96" t="s">
        <v>487</v>
      </c>
      <c r="BQ86" s="97" t="s">
        <v>114</v>
      </c>
      <c r="BR86" s="65">
        <v>24742609</v>
      </c>
      <c r="BS86" s="65"/>
      <c r="BT86" s="65"/>
      <c r="BU86" s="66">
        <v>24742609</v>
      </c>
      <c r="BV86" s="67"/>
      <c r="BW86" s="65"/>
      <c r="BX86" s="65"/>
      <c r="BY86" s="65" t="e">
        <v>#REF!</v>
      </c>
      <c r="BZ86" s="65"/>
      <c r="CA86" s="65"/>
      <c r="CB86" s="65" t="e">
        <v>#REF!</v>
      </c>
      <c r="CC86" s="65" t="e">
        <v>#REF!</v>
      </c>
      <c r="CD86" s="65"/>
      <c r="CE86" s="65"/>
      <c r="CF86" s="65" t="e">
        <v>#REF!</v>
      </c>
      <c r="CG86" s="65"/>
      <c r="CH86" s="65"/>
      <c r="CI86" s="67">
        <v>5148920</v>
      </c>
      <c r="CJ86" s="65"/>
      <c r="CK86" s="65"/>
      <c r="CL86" s="20">
        <v>0.7</v>
      </c>
      <c r="CM86" s="65"/>
      <c r="CN86" s="65">
        <v>5148920</v>
      </c>
      <c r="CO86" s="68"/>
      <c r="CP86" s="69">
        <v>2304</v>
      </c>
      <c r="CQ86" s="70" t="s">
        <v>345</v>
      </c>
      <c r="CR86" s="71" t="s">
        <v>91</v>
      </c>
      <c r="CS86" s="72">
        <v>430</v>
      </c>
      <c r="CT86" s="73" t="s">
        <v>115</v>
      </c>
      <c r="CU86" s="74">
        <v>409.2</v>
      </c>
      <c r="CV86" s="77">
        <v>67.099999999999994</v>
      </c>
      <c r="CW86" s="76">
        <v>13602.313908741067</v>
      </c>
      <c r="CX86" s="77">
        <v>5566066.8514568442</v>
      </c>
      <c r="CY86" s="78" t="s">
        <v>420</v>
      </c>
      <c r="CZ86" s="79"/>
      <c r="DA86" s="80"/>
      <c r="DB86" s="20"/>
      <c r="DC86" s="81"/>
      <c r="DD86" s="82"/>
      <c r="DE86" s="53"/>
      <c r="DF86" s="53"/>
      <c r="DG86" s="53"/>
      <c r="DH86" s="53"/>
      <c r="DI86" s="53"/>
      <c r="DJ86" s="53"/>
      <c r="DK86" s="53"/>
      <c r="DL86" s="53"/>
      <c r="DM86" s="53"/>
      <c r="DN86" s="83">
        <v>20.3</v>
      </c>
      <c r="DO86" s="90">
        <v>20.3</v>
      </c>
      <c r="DP86" s="90">
        <v>61.6</v>
      </c>
      <c r="DQ86" s="90">
        <v>61.6</v>
      </c>
      <c r="DR86" s="55">
        <f t="shared" si="11"/>
        <v>66.300000000000011</v>
      </c>
      <c r="DS86" s="55">
        <f t="shared" si="12"/>
        <v>0</v>
      </c>
      <c r="DT86" s="84">
        <v>127.9</v>
      </c>
      <c r="DU86" s="21">
        <v>61.6</v>
      </c>
      <c r="DV86" s="55">
        <f t="shared" si="13"/>
        <v>516929.94978107908</v>
      </c>
      <c r="DW86" s="8">
        <v>997214.79</v>
      </c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</row>
    <row r="87" spans="1:200" s="14" customFormat="1" ht="63" customHeight="1" x14ac:dyDescent="0.25">
      <c r="A87" s="22">
        <v>83</v>
      </c>
      <c r="B87" s="22">
        <v>2038</v>
      </c>
      <c r="C87" s="22">
        <v>714</v>
      </c>
      <c r="D87" s="22" t="s">
        <v>341</v>
      </c>
      <c r="E87" s="56" t="s">
        <v>89</v>
      </c>
      <c r="F87" s="57">
        <v>606</v>
      </c>
      <c r="G87" s="58" t="s">
        <v>343</v>
      </c>
      <c r="H87" s="61" t="s">
        <v>90</v>
      </c>
      <c r="I87" s="91" t="s">
        <v>116</v>
      </c>
      <c r="J87" s="61">
        <v>4</v>
      </c>
      <c r="K87" s="61">
        <v>552</v>
      </c>
      <c r="L87" s="61" t="s">
        <v>90</v>
      </c>
      <c r="M87" s="61"/>
      <c r="N87" s="59">
        <v>1809.8000000000002</v>
      </c>
      <c r="O87" s="59">
        <v>422.9</v>
      </c>
      <c r="P87" s="92">
        <v>1386.9</v>
      </c>
      <c r="Q87" s="61">
        <v>1988</v>
      </c>
      <c r="R87" s="61" t="s">
        <v>312</v>
      </c>
      <c r="S87" s="61">
        <v>10</v>
      </c>
      <c r="T87" s="61">
        <v>1</v>
      </c>
      <c r="U87" s="61">
        <v>1995</v>
      </c>
      <c r="V87" s="61">
        <v>5</v>
      </c>
      <c r="W87" s="92">
        <v>1451</v>
      </c>
      <c r="X87" s="92">
        <v>604</v>
      </c>
      <c r="Y87" s="92">
        <v>7581</v>
      </c>
      <c r="Z87" s="92">
        <v>1774</v>
      </c>
      <c r="AA87" s="93"/>
      <c r="AB87" s="92"/>
      <c r="AC87" s="92">
        <v>1351.1</v>
      </c>
      <c r="AD87" s="92">
        <v>793.1</v>
      </c>
      <c r="AE87" s="92">
        <v>1386.9</v>
      </c>
      <c r="AF87" s="92">
        <v>422.9</v>
      </c>
      <c r="AG87" s="92"/>
      <c r="AH87" s="92"/>
      <c r="AI87" s="92">
        <v>59.7</v>
      </c>
      <c r="AJ87" s="92">
        <v>15.6</v>
      </c>
      <c r="AK87" s="92">
        <v>44.1</v>
      </c>
      <c r="AL87" s="92"/>
      <c r="AM87" s="92">
        <v>36</v>
      </c>
      <c r="AN87" s="92">
        <v>18</v>
      </c>
      <c r="AO87" s="92">
        <v>581.70000000000005</v>
      </c>
      <c r="AP87" s="92">
        <v>304.89999999999998</v>
      </c>
      <c r="AQ87" s="92">
        <v>18</v>
      </c>
      <c r="AR87" s="92">
        <v>769.4</v>
      </c>
      <c r="AS87" s="92">
        <v>488.2</v>
      </c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  <c r="BK87" s="92"/>
      <c r="BL87" s="61">
        <v>552</v>
      </c>
      <c r="BM87" s="61" t="s">
        <v>90</v>
      </c>
      <c r="BN87" s="62" t="s">
        <v>117</v>
      </c>
      <c r="BO87" s="62"/>
      <c r="BP87" s="63" t="s">
        <v>488</v>
      </c>
      <c r="BQ87" s="64" t="s">
        <v>118</v>
      </c>
      <c r="BR87" s="65">
        <v>6440282</v>
      </c>
      <c r="BS87" s="67"/>
      <c r="BT87" s="67"/>
      <c r="BU87" s="66">
        <v>6440282</v>
      </c>
      <c r="BV87" s="67"/>
      <c r="BW87" s="65"/>
      <c r="BX87" s="65"/>
      <c r="BY87" s="65" t="e">
        <v>#REF!</v>
      </c>
      <c r="BZ87" s="65"/>
      <c r="CA87" s="65"/>
      <c r="CB87" s="65" t="e">
        <v>#REF!</v>
      </c>
      <c r="CC87" s="65" t="e">
        <v>#REF!</v>
      </c>
      <c r="CD87" s="65"/>
      <c r="CE87" s="65"/>
      <c r="CF87" s="65" t="e">
        <v>#REF!</v>
      </c>
      <c r="CG87" s="65"/>
      <c r="CH87" s="65"/>
      <c r="CI87" s="67">
        <v>1578368</v>
      </c>
      <c r="CJ87" s="65"/>
      <c r="CK87" s="65"/>
      <c r="CL87" s="20">
        <v>0.8</v>
      </c>
      <c r="CM87" s="65"/>
      <c r="CN87" s="65">
        <v>1578368</v>
      </c>
      <c r="CO87" s="68"/>
      <c r="CP87" s="69">
        <v>2308</v>
      </c>
      <c r="CQ87" s="70" t="s">
        <v>345</v>
      </c>
      <c r="CR87" s="71" t="s">
        <v>91</v>
      </c>
      <c r="CS87" s="72">
        <v>433</v>
      </c>
      <c r="CT87" s="73" t="s">
        <v>119</v>
      </c>
      <c r="CU87" s="74">
        <v>537.29999999999995</v>
      </c>
      <c r="CV87" s="77">
        <v>59.7</v>
      </c>
      <c r="CW87" s="76">
        <v>3558.5600618852909</v>
      </c>
      <c r="CX87" s="77">
        <v>1912014.3212509668</v>
      </c>
      <c r="CY87" s="78" t="s">
        <v>424</v>
      </c>
      <c r="CZ87" s="79"/>
      <c r="DA87" s="80"/>
      <c r="DB87" s="20"/>
      <c r="DC87" s="81"/>
      <c r="DD87" s="82"/>
      <c r="DE87" s="53"/>
      <c r="DF87" s="53"/>
      <c r="DG87" s="53"/>
      <c r="DH87" s="53"/>
      <c r="DI87" s="53"/>
      <c r="DJ87" s="53"/>
      <c r="DK87" s="53"/>
      <c r="DL87" s="53"/>
      <c r="DM87" s="53"/>
      <c r="DN87" s="83">
        <v>15.6</v>
      </c>
      <c r="DO87" s="90">
        <v>15.6</v>
      </c>
      <c r="DP87" s="90">
        <v>29.5</v>
      </c>
      <c r="DQ87" s="90">
        <v>29.5</v>
      </c>
      <c r="DR87" s="55">
        <f t="shared" si="11"/>
        <v>514.70000000000005</v>
      </c>
      <c r="DS87" s="55">
        <f t="shared" si="12"/>
        <v>0</v>
      </c>
      <c r="DT87" s="84">
        <v>544.20000000000005</v>
      </c>
      <c r="DU87" s="21">
        <v>29.5</v>
      </c>
      <c r="DV87" s="55">
        <f t="shared" si="13"/>
        <v>3434212.68354649</v>
      </c>
      <c r="DW87" s="8">
        <v>3631044.38</v>
      </c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</row>
    <row r="88" spans="1:200" s="14" customFormat="1" ht="63" customHeight="1" x14ac:dyDescent="0.25">
      <c r="A88" s="22">
        <v>84</v>
      </c>
      <c r="B88" s="22">
        <v>2060</v>
      </c>
      <c r="C88" s="22"/>
      <c r="D88" s="22" t="s">
        <v>341</v>
      </c>
      <c r="E88" s="56" t="s">
        <v>89</v>
      </c>
      <c r="F88" s="57">
        <v>628</v>
      </c>
      <c r="G88" s="58" t="s">
        <v>343</v>
      </c>
      <c r="H88" s="61" t="s">
        <v>90</v>
      </c>
      <c r="I88" s="91" t="s">
        <v>120</v>
      </c>
      <c r="J88" s="61">
        <v>4</v>
      </c>
      <c r="K88" s="61">
        <v>553</v>
      </c>
      <c r="L88" s="61" t="s">
        <v>90</v>
      </c>
      <c r="M88" s="61"/>
      <c r="N88" s="59">
        <v>4225.1000000000004</v>
      </c>
      <c r="O88" s="59">
        <v>245</v>
      </c>
      <c r="P88" s="92">
        <v>3980.1</v>
      </c>
      <c r="Q88" s="61">
        <v>1988</v>
      </c>
      <c r="R88" s="61" t="s">
        <v>312</v>
      </c>
      <c r="S88" s="61">
        <v>9</v>
      </c>
      <c r="T88" s="61">
        <v>2</v>
      </c>
      <c r="U88" s="61">
        <v>1995</v>
      </c>
      <c r="V88" s="61">
        <v>5</v>
      </c>
      <c r="W88" s="92">
        <v>2677</v>
      </c>
      <c r="X88" s="92">
        <v>665</v>
      </c>
      <c r="Y88" s="92">
        <v>15996</v>
      </c>
      <c r="Z88" s="92">
        <v>4053</v>
      </c>
      <c r="AA88" s="92"/>
      <c r="AB88" s="92"/>
      <c r="AC88" s="92">
        <v>3808</v>
      </c>
      <c r="AD88" s="92">
        <v>2558.5</v>
      </c>
      <c r="AE88" s="92">
        <v>3980.1</v>
      </c>
      <c r="AF88" s="92">
        <v>245</v>
      </c>
      <c r="AG88" s="92"/>
      <c r="AH88" s="92"/>
      <c r="AI88" s="92">
        <v>46</v>
      </c>
      <c r="AJ88" s="92">
        <v>46</v>
      </c>
      <c r="AK88" s="92"/>
      <c r="AL88" s="92">
        <v>199</v>
      </c>
      <c r="AM88" s="92">
        <v>72</v>
      </c>
      <c r="AN88" s="92"/>
      <c r="AO88" s="92"/>
      <c r="AP88" s="92"/>
      <c r="AQ88" s="92">
        <v>27</v>
      </c>
      <c r="AR88" s="92">
        <v>1161.3</v>
      </c>
      <c r="AS88" s="92">
        <v>737.2</v>
      </c>
      <c r="AT88" s="92">
        <v>45</v>
      </c>
      <c r="AU88" s="92">
        <v>2646.7</v>
      </c>
      <c r="AV88" s="92"/>
      <c r="AW88" s="92">
        <v>1821.3</v>
      </c>
      <c r="AX88" s="92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92"/>
      <c r="BL88" s="61">
        <v>553</v>
      </c>
      <c r="BM88" s="61" t="s">
        <v>90</v>
      </c>
      <c r="BN88" s="62" t="s">
        <v>121</v>
      </c>
      <c r="BO88" s="62"/>
      <c r="BP88" s="63" t="s">
        <v>489</v>
      </c>
      <c r="BQ88" s="64" t="s">
        <v>51</v>
      </c>
      <c r="BR88" s="65">
        <v>50978094</v>
      </c>
      <c r="BS88" s="67"/>
      <c r="BT88" s="67"/>
      <c r="BU88" s="66">
        <v>50978094</v>
      </c>
      <c r="BV88" s="67"/>
      <c r="BW88" s="65"/>
      <c r="BX88" s="65"/>
      <c r="BY88" s="65" t="e">
        <v>#REF!</v>
      </c>
      <c r="BZ88" s="65"/>
      <c r="CA88" s="65"/>
      <c r="CB88" s="65" t="e">
        <v>#REF!</v>
      </c>
      <c r="CC88" s="65" t="e">
        <v>#REF!</v>
      </c>
      <c r="CD88" s="65"/>
      <c r="CE88" s="65"/>
      <c r="CF88" s="65" t="e">
        <v>#REF!</v>
      </c>
      <c r="CG88" s="65"/>
      <c r="CH88" s="65"/>
      <c r="CI88" s="67">
        <v>2415162</v>
      </c>
      <c r="CJ88" s="65"/>
      <c r="CK88" s="65"/>
      <c r="CL88" s="20">
        <v>0.7</v>
      </c>
      <c r="CM88" s="65"/>
      <c r="CN88" s="65">
        <v>2415162</v>
      </c>
      <c r="CO88" s="68"/>
      <c r="CP88" s="69">
        <v>2309</v>
      </c>
      <c r="CQ88" s="70" t="s">
        <v>345</v>
      </c>
      <c r="CR88" s="71" t="s">
        <v>91</v>
      </c>
      <c r="CS88" s="72">
        <v>434</v>
      </c>
      <c r="CT88" s="73" t="s">
        <v>52</v>
      </c>
      <c r="CU88" s="74">
        <v>270.89999999999998</v>
      </c>
      <c r="CV88" s="77">
        <v>46</v>
      </c>
      <c r="CW88" s="76">
        <v>12065.535490284252</v>
      </c>
      <c r="CX88" s="77">
        <v>3268553.5643180036</v>
      </c>
      <c r="CY88" s="78"/>
      <c r="CZ88" s="79"/>
      <c r="DA88" s="80"/>
      <c r="DB88" s="20"/>
      <c r="DC88" s="81"/>
      <c r="DD88" s="82"/>
      <c r="DE88" s="53"/>
      <c r="DF88" s="53"/>
      <c r="DG88" s="53"/>
      <c r="DH88" s="53"/>
      <c r="DI88" s="53"/>
      <c r="DJ88" s="53"/>
      <c r="DK88" s="53"/>
      <c r="DL88" s="53"/>
      <c r="DM88" s="53"/>
      <c r="DN88" s="83">
        <v>46</v>
      </c>
      <c r="DO88" s="90">
        <v>46</v>
      </c>
      <c r="DP88" s="90">
        <v>107.8</v>
      </c>
      <c r="DQ88" s="90">
        <v>73.2</v>
      </c>
      <c r="DR88" s="55">
        <f t="shared" si="11"/>
        <v>15.400000000000006</v>
      </c>
      <c r="DS88" s="55">
        <f t="shared" si="12"/>
        <v>50</v>
      </c>
      <c r="DT88" s="84">
        <v>123.2</v>
      </c>
      <c r="DU88" s="21">
        <v>123.2</v>
      </c>
      <c r="DV88" s="55">
        <f t="shared" si="13"/>
        <v>138506.85250000007</v>
      </c>
      <c r="DW88" s="8">
        <v>1108054.82</v>
      </c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</row>
    <row r="89" spans="1:200" s="14" customFormat="1" ht="63" customHeight="1" x14ac:dyDescent="0.25">
      <c r="A89" s="22">
        <v>85</v>
      </c>
      <c r="B89" s="22">
        <v>2070</v>
      </c>
      <c r="C89" s="22">
        <v>713</v>
      </c>
      <c r="D89" s="22" t="s">
        <v>341</v>
      </c>
      <c r="E89" s="56" t="s">
        <v>89</v>
      </c>
      <c r="F89" s="57">
        <v>638</v>
      </c>
      <c r="G89" s="58" t="s">
        <v>343</v>
      </c>
      <c r="H89" s="61" t="s">
        <v>90</v>
      </c>
      <c r="I89" s="91" t="s">
        <v>53</v>
      </c>
      <c r="J89" s="61">
        <v>4</v>
      </c>
      <c r="K89" s="61">
        <v>557</v>
      </c>
      <c r="L89" s="61" t="s">
        <v>90</v>
      </c>
      <c r="M89" s="61"/>
      <c r="N89" s="59">
        <v>4042.2000000000003</v>
      </c>
      <c r="O89" s="59">
        <v>109.9</v>
      </c>
      <c r="P89" s="92">
        <v>3932.3</v>
      </c>
      <c r="Q89" s="61">
        <v>1987</v>
      </c>
      <c r="R89" s="61" t="s">
        <v>312</v>
      </c>
      <c r="S89" s="61">
        <v>9</v>
      </c>
      <c r="T89" s="61">
        <v>2</v>
      </c>
      <c r="U89" s="61">
        <v>1995</v>
      </c>
      <c r="V89" s="61">
        <v>5</v>
      </c>
      <c r="W89" s="92">
        <v>3141</v>
      </c>
      <c r="X89" s="92">
        <v>659</v>
      </c>
      <c r="Y89" s="92">
        <v>15263</v>
      </c>
      <c r="Z89" s="92">
        <v>3862</v>
      </c>
      <c r="AA89" s="92"/>
      <c r="AB89" s="92"/>
      <c r="AC89" s="92">
        <v>3752.1</v>
      </c>
      <c r="AD89" s="92">
        <v>2568.1</v>
      </c>
      <c r="AE89" s="92">
        <v>3932.3</v>
      </c>
      <c r="AF89" s="92">
        <v>109.9</v>
      </c>
      <c r="AG89" s="92"/>
      <c r="AH89" s="92"/>
      <c r="AI89" s="92">
        <v>46.2</v>
      </c>
      <c r="AJ89" s="92">
        <v>46.2</v>
      </c>
      <c r="AK89" s="92"/>
      <c r="AL89" s="92"/>
      <c r="AM89" s="92">
        <v>71</v>
      </c>
      <c r="AN89" s="92"/>
      <c r="AO89" s="92"/>
      <c r="AP89" s="92"/>
      <c r="AQ89" s="92">
        <v>18</v>
      </c>
      <c r="AR89" s="92">
        <v>772.7</v>
      </c>
      <c r="AS89" s="92">
        <v>490.3</v>
      </c>
      <c r="AT89" s="92">
        <v>53</v>
      </c>
      <c r="AU89" s="92">
        <v>2979.4</v>
      </c>
      <c r="AV89" s="92"/>
      <c r="AW89" s="92">
        <v>2077.8000000000002</v>
      </c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  <c r="BK89" s="92"/>
      <c r="BL89" s="61">
        <v>557</v>
      </c>
      <c r="BM89" s="61" t="s">
        <v>90</v>
      </c>
      <c r="BN89" s="62"/>
      <c r="BO89" s="62"/>
      <c r="BP89" s="63" t="s">
        <v>490</v>
      </c>
      <c r="BQ89" s="64" t="s">
        <v>54</v>
      </c>
      <c r="BR89" s="65">
        <v>42508507</v>
      </c>
      <c r="BS89" s="67"/>
      <c r="BT89" s="67"/>
      <c r="BU89" s="66">
        <v>42508507</v>
      </c>
      <c r="BV89" s="65"/>
      <c r="BW89" s="65"/>
      <c r="BX89" s="65"/>
      <c r="BY89" s="65" t="e">
        <v>#REF!</v>
      </c>
      <c r="BZ89" s="65"/>
      <c r="CA89" s="65"/>
      <c r="CB89" s="65" t="e">
        <v>#REF!</v>
      </c>
      <c r="CC89" s="65" t="e">
        <v>#REF!</v>
      </c>
      <c r="CD89" s="65"/>
      <c r="CE89" s="65"/>
      <c r="CF89" s="65" t="e">
        <v>#REF!</v>
      </c>
      <c r="CG89" s="65"/>
      <c r="CH89" s="65"/>
      <c r="CI89" s="67">
        <v>1863489</v>
      </c>
      <c r="CJ89" s="65"/>
      <c r="CK89" s="65"/>
      <c r="CL89" s="20">
        <v>0.7</v>
      </c>
      <c r="CM89" s="65"/>
      <c r="CN89" s="65">
        <v>1863489</v>
      </c>
      <c r="CO89" s="68"/>
      <c r="CP89" s="69">
        <v>2313</v>
      </c>
      <c r="CQ89" s="70" t="s">
        <v>345</v>
      </c>
      <c r="CR89" s="71" t="s">
        <v>91</v>
      </c>
      <c r="CS89" s="72">
        <v>438</v>
      </c>
      <c r="CT89" s="73" t="s">
        <v>55</v>
      </c>
      <c r="CU89" s="74">
        <v>109.1</v>
      </c>
      <c r="CV89" s="77">
        <v>46.2</v>
      </c>
      <c r="CW89" s="76">
        <v>10516.181040027706</v>
      </c>
      <c r="CX89" s="77">
        <v>1147315.3514670227</v>
      </c>
      <c r="CY89" s="78" t="s">
        <v>423</v>
      </c>
      <c r="CZ89" s="79"/>
      <c r="DA89" s="80"/>
      <c r="DB89" s="20"/>
      <c r="DC89" s="81"/>
      <c r="DD89" s="82"/>
      <c r="DE89" s="53"/>
      <c r="DF89" s="53"/>
      <c r="DG89" s="53"/>
      <c r="DH89" s="53"/>
      <c r="DI89" s="53"/>
      <c r="DJ89" s="53"/>
      <c r="DK89" s="53"/>
      <c r="DL89" s="53"/>
      <c r="DM89" s="53"/>
      <c r="DN89" s="83">
        <v>46.2</v>
      </c>
      <c r="DO89" s="90">
        <v>46.2</v>
      </c>
      <c r="DP89" s="90">
        <v>30.6</v>
      </c>
      <c r="DQ89" s="90">
        <v>30.6</v>
      </c>
      <c r="DR89" s="55">
        <f t="shared" si="11"/>
        <v>49.199999999999996</v>
      </c>
      <c r="DS89" s="55">
        <f t="shared" si="12"/>
        <v>0</v>
      </c>
      <c r="DT89" s="84">
        <v>79.8</v>
      </c>
      <c r="DU89" s="21">
        <v>30.6</v>
      </c>
      <c r="DV89" s="55">
        <f t="shared" si="13"/>
        <v>712990.83233082714</v>
      </c>
      <c r="DW89" s="8">
        <v>1156436.3500000001</v>
      </c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</row>
    <row r="90" spans="1:200" s="14" customFormat="1" ht="63" customHeight="1" x14ac:dyDescent="0.25">
      <c r="A90" s="22">
        <v>86</v>
      </c>
      <c r="B90" s="22">
        <v>2080</v>
      </c>
      <c r="C90" s="22">
        <v>278</v>
      </c>
      <c r="D90" s="22" t="s">
        <v>341</v>
      </c>
      <c r="E90" s="56" t="s">
        <v>89</v>
      </c>
      <c r="F90" s="57">
        <v>648</v>
      </c>
      <c r="G90" s="58" t="s">
        <v>343</v>
      </c>
      <c r="H90" s="61" t="s">
        <v>90</v>
      </c>
      <c r="I90" s="91" t="s">
        <v>56</v>
      </c>
      <c r="J90" s="61">
        <v>4</v>
      </c>
      <c r="K90" s="61">
        <v>570</v>
      </c>
      <c r="L90" s="61" t="s">
        <v>90</v>
      </c>
      <c r="M90" s="61"/>
      <c r="N90" s="59">
        <v>4257.1000000000004</v>
      </c>
      <c r="O90" s="59">
        <v>267.60000000000002</v>
      </c>
      <c r="P90" s="92">
        <v>3989.5</v>
      </c>
      <c r="Q90" s="61">
        <v>1987</v>
      </c>
      <c r="R90" s="61" t="s">
        <v>312</v>
      </c>
      <c r="S90" s="61">
        <v>9</v>
      </c>
      <c r="T90" s="61">
        <v>2</v>
      </c>
      <c r="U90" s="61">
        <v>1995</v>
      </c>
      <c r="V90" s="61">
        <v>8</v>
      </c>
      <c r="W90" s="92">
        <v>2331</v>
      </c>
      <c r="X90" s="92">
        <v>654</v>
      </c>
      <c r="Y90" s="92">
        <v>16087</v>
      </c>
      <c r="Z90" s="92">
        <v>4087.3</v>
      </c>
      <c r="AA90" s="92"/>
      <c r="AB90" s="92"/>
      <c r="AC90" s="92">
        <v>3819.7</v>
      </c>
      <c r="AD90" s="92">
        <v>2620.1999999999998</v>
      </c>
      <c r="AE90" s="92">
        <v>3989.5</v>
      </c>
      <c r="AF90" s="92">
        <v>267.60000000000002</v>
      </c>
      <c r="AG90" s="92"/>
      <c r="AH90" s="92"/>
      <c r="AI90" s="92">
        <v>42.5</v>
      </c>
      <c r="AJ90" s="92">
        <v>42.5</v>
      </c>
      <c r="AK90" s="92"/>
      <c r="AL90" s="92">
        <v>225.1</v>
      </c>
      <c r="AM90" s="92">
        <v>72</v>
      </c>
      <c r="AN90" s="92"/>
      <c r="AO90" s="92"/>
      <c r="AP90" s="92"/>
      <c r="AQ90" s="92">
        <v>27</v>
      </c>
      <c r="AR90" s="92">
        <v>1165.5</v>
      </c>
      <c r="AS90" s="92">
        <v>737.5</v>
      </c>
      <c r="AT90" s="92">
        <v>45</v>
      </c>
      <c r="AU90" s="92">
        <v>2654.2</v>
      </c>
      <c r="AV90" s="92"/>
      <c r="AW90" s="92">
        <v>1882.7</v>
      </c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61">
        <v>570</v>
      </c>
      <c r="BM90" s="61" t="s">
        <v>90</v>
      </c>
      <c r="BN90" s="62" t="s">
        <v>57</v>
      </c>
      <c r="BO90" s="62"/>
      <c r="BP90" s="63" t="s">
        <v>491</v>
      </c>
      <c r="BQ90" s="64" t="s">
        <v>58</v>
      </c>
      <c r="BR90" s="65">
        <v>46403909</v>
      </c>
      <c r="BS90" s="67"/>
      <c r="BT90" s="67"/>
      <c r="BU90" s="66">
        <v>46403909</v>
      </c>
      <c r="BV90" s="67"/>
      <c r="BW90" s="65"/>
      <c r="BX90" s="65"/>
      <c r="BY90" s="65" t="e">
        <v>#REF!</v>
      </c>
      <c r="BZ90" s="65"/>
      <c r="CA90" s="65"/>
      <c r="CB90" s="65" t="e">
        <v>#REF!</v>
      </c>
      <c r="CC90" s="65" t="e">
        <v>#REF!</v>
      </c>
      <c r="CD90" s="65"/>
      <c r="CE90" s="65"/>
      <c r="CF90" s="65" t="e">
        <v>#REF!</v>
      </c>
      <c r="CG90" s="65"/>
      <c r="CH90" s="65"/>
      <c r="CI90" s="67">
        <v>3604025</v>
      </c>
      <c r="CJ90" s="65"/>
      <c r="CK90" s="65"/>
      <c r="CL90" s="20">
        <v>0.7</v>
      </c>
      <c r="CM90" s="65"/>
      <c r="CN90" s="65">
        <v>3604025</v>
      </c>
      <c r="CO90" s="68"/>
      <c r="CP90" s="69">
        <v>2326</v>
      </c>
      <c r="CQ90" s="70" t="s">
        <v>345</v>
      </c>
      <c r="CR90" s="71" t="s">
        <v>91</v>
      </c>
      <c r="CS90" s="72">
        <v>424</v>
      </c>
      <c r="CT90" s="73" t="s">
        <v>59</v>
      </c>
      <c r="CU90" s="74">
        <v>267.60000000000002</v>
      </c>
      <c r="CV90" s="77">
        <v>42.5</v>
      </c>
      <c r="CW90" s="76">
        <v>10900.35681567264</v>
      </c>
      <c r="CX90" s="77">
        <v>2916935.4838739987</v>
      </c>
      <c r="CY90" s="78" t="s">
        <v>418</v>
      </c>
      <c r="CZ90" s="79"/>
      <c r="DA90" s="80"/>
      <c r="DB90" s="20"/>
      <c r="DC90" s="81"/>
      <c r="DD90" s="82"/>
      <c r="DE90" s="53"/>
      <c r="DF90" s="53"/>
      <c r="DG90" s="53"/>
      <c r="DH90" s="53"/>
      <c r="DI90" s="53"/>
      <c r="DJ90" s="53"/>
      <c r="DK90" s="53"/>
      <c r="DL90" s="53"/>
      <c r="DM90" s="53"/>
      <c r="DN90" s="83">
        <v>42.5</v>
      </c>
      <c r="DO90" s="90">
        <v>42.5</v>
      </c>
      <c r="DP90" s="90">
        <v>43.3</v>
      </c>
      <c r="DQ90" s="90">
        <v>0</v>
      </c>
      <c r="DR90" s="55">
        <f t="shared" si="11"/>
        <v>117.39999999999999</v>
      </c>
      <c r="DS90" s="55">
        <f t="shared" si="12"/>
        <v>0</v>
      </c>
      <c r="DT90" s="84">
        <v>160.69999999999999</v>
      </c>
      <c r="DU90" s="21">
        <v>0</v>
      </c>
      <c r="DV90" s="55">
        <f t="shared" si="13"/>
        <v>835617.28597386426</v>
      </c>
      <c r="DW90" s="8">
        <v>1143813.44</v>
      </c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</row>
    <row r="91" spans="1:200" s="14" customFormat="1" ht="63" customHeight="1" x14ac:dyDescent="0.25">
      <c r="A91" s="22">
        <v>87</v>
      </c>
      <c r="B91" s="22">
        <v>2084</v>
      </c>
      <c r="C91" s="22">
        <v>303</v>
      </c>
      <c r="D91" s="22" t="s">
        <v>341</v>
      </c>
      <c r="E91" s="56" t="s">
        <v>89</v>
      </c>
      <c r="F91" s="57">
        <v>652</v>
      </c>
      <c r="G91" s="58" t="s">
        <v>343</v>
      </c>
      <c r="H91" s="61" t="s">
        <v>90</v>
      </c>
      <c r="I91" s="91" t="s">
        <v>60</v>
      </c>
      <c r="J91" s="61">
        <v>4</v>
      </c>
      <c r="K91" s="61">
        <v>573</v>
      </c>
      <c r="L91" s="61" t="s">
        <v>90</v>
      </c>
      <c r="M91" s="61"/>
      <c r="N91" s="59">
        <v>3898.2</v>
      </c>
      <c r="O91" s="59">
        <v>102.5</v>
      </c>
      <c r="P91" s="92">
        <v>3795.7</v>
      </c>
      <c r="Q91" s="61">
        <v>1991</v>
      </c>
      <c r="R91" s="61" t="s">
        <v>312</v>
      </c>
      <c r="S91" s="61">
        <v>9</v>
      </c>
      <c r="T91" s="61">
        <v>1</v>
      </c>
      <c r="U91" s="61">
        <v>1994</v>
      </c>
      <c r="V91" s="61" t="s">
        <v>249</v>
      </c>
      <c r="W91" s="92">
        <v>1064</v>
      </c>
      <c r="X91" s="92">
        <v>658</v>
      </c>
      <c r="Y91" s="92">
        <v>16519</v>
      </c>
      <c r="Z91" s="92">
        <v>3848.5</v>
      </c>
      <c r="AA91" s="92"/>
      <c r="AB91" s="92"/>
      <c r="AC91" s="92">
        <v>3746</v>
      </c>
      <c r="AD91" s="92">
        <v>2135.4</v>
      </c>
      <c r="AE91" s="92">
        <v>3795.7</v>
      </c>
      <c r="AF91" s="92">
        <v>102.5</v>
      </c>
      <c r="AG91" s="92"/>
      <c r="AH91" s="92"/>
      <c r="AI91" s="92">
        <v>65.3</v>
      </c>
      <c r="AJ91" s="92">
        <v>65.3</v>
      </c>
      <c r="AK91" s="92"/>
      <c r="AL91" s="92"/>
      <c r="AM91" s="92">
        <v>71</v>
      </c>
      <c r="AN91" s="92">
        <v>18</v>
      </c>
      <c r="AO91" s="92">
        <v>738.5</v>
      </c>
      <c r="AP91" s="92">
        <v>355.5</v>
      </c>
      <c r="AQ91" s="92">
        <v>53</v>
      </c>
      <c r="AR91" s="92">
        <v>3007.5</v>
      </c>
      <c r="AS91" s="92">
        <v>1779.9</v>
      </c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  <c r="BK91" s="92"/>
      <c r="BL91" s="61">
        <v>573</v>
      </c>
      <c r="BM91" s="61" t="s">
        <v>90</v>
      </c>
      <c r="BN91" s="62" t="s">
        <v>61</v>
      </c>
      <c r="BO91" s="62"/>
      <c r="BP91" s="63" t="s">
        <v>492</v>
      </c>
      <c r="BQ91" s="64" t="s">
        <v>62</v>
      </c>
      <c r="BR91" s="65">
        <v>61141599</v>
      </c>
      <c r="BS91" s="67"/>
      <c r="BT91" s="67"/>
      <c r="BU91" s="66">
        <v>61141599</v>
      </c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>
        <v>2329</v>
      </c>
      <c r="CQ91" s="70" t="s">
        <v>345</v>
      </c>
      <c r="CR91" s="71" t="s">
        <v>91</v>
      </c>
      <c r="CS91" s="72">
        <v>450</v>
      </c>
      <c r="CT91" s="73" t="s">
        <v>63</v>
      </c>
      <c r="CU91" s="74">
        <v>102.5</v>
      </c>
      <c r="CV91" s="77">
        <v>65.3</v>
      </c>
      <c r="CW91" s="76">
        <v>15684.57211020471</v>
      </c>
      <c r="CX91" s="77">
        <v>1607668.6412959828</v>
      </c>
      <c r="CY91" s="78" t="s">
        <v>420</v>
      </c>
      <c r="CZ91" s="79"/>
      <c r="DA91" s="80"/>
      <c r="DB91" s="20"/>
      <c r="DC91" s="81"/>
      <c r="DD91" s="82"/>
      <c r="DE91" s="53"/>
      <c r="DF91" s="53"/>
      <c r="DG91" s="53"/>
      <c r="DH91" s="53"/>
      <c r="DI91" s="53"/>
      <c r="DJ91" s="53"/>
      <c r="DK91" s="53"/>
      <c r="DL91" s="53"/>
      <c r="DM91" s="53"/>
      <c r="DN91" s="83">
        <v>65.3</v>
      </c>
      <c r="DO91" s="90">
        <v>65.3</v>
      </c>
      <c r="DP91" s="90">
        <v>61.3</v>
      </c>
      <c r="DQ91" s="90">
        <v>0</v>
      </c>
      <c r="DR91" s="55">
        <f t="shared" si="11"/>
        <v>106.50000000000001</v>
      </c>
      <c r="DS91" s="55">
        <f t="shared" si="12"/>
        <v>0</v>
      </c>
      <c r="DT91" s="84">
        <v>167.8</v>
      </c>
      <c r="DU91" s="21">
        <v>0</v>
      </c>
      <c r="DV91" s="55">
        <f t="shared" si="13"/>
        <v>749523.89749702031</v>
      </c>
      <c r="DW91" s="8">
        <v>1180940</v>
      </c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</row>
    <row r="92" spans="1:200" s="14" customFormat="1" ht="63" customHeight="1" x14ac:dyDescent="0.25">
      <c r="A92" s="22">
        <v>88</v>
      </c>
      <c r="B92" s="22">
        <v>2085</v>
      </c>
      <c r="C92" s="22">
        <v>708</v>
      </c>
      <c r="D92" s="22" t="s">
        <v>341</v>
      </c>
      <c r="E92" s="56" t="s">
        <v>89</v>
      </c>
      <c r="F92" s="57">
        <v>653</v>
      </c>
      <c r="G92" s="58" t="s">
        <v>343</v>
      </c>
      <c r="H92" s="61" t="s">
        <v>90</v>
      </c>
      <c r="I92" s="91" t="s">
        <v>64</v>
      </c>
      <c r="J92" s="61">
        <v>4</v>
      </c>
      <c r="K92" s="61">
        <v>575</v>
      </c>
      <c r="L92" s="61" t="s">
        <v>90</v>
      </c>
      <c r="M92" s="61"/>
      <c r="N92" s="59">
        <v>1734.5</v>
      </c>
      <c r="O92" s="59">
        <v>487.3</v>
      </c>
      <c r="P92" s="92">
        <v>1247.2</v>
      </c>
      <c r="Q92" s="61">
        <v>1993</v>
      </c>
      <c r="R92" s="61" t="s">
        <v>312</v>
      </c>
      <c r="S92" s="61">
        <v>9</v>
      </c>
      <c r="T92" s="61">
        <v>1</v>
      </c>
      <c r="U92" s="61">
        <v>1992</v>
      </c>
      <c r="V92" s="61" t="s">
        <v>249</v>
      </c>
      <c r="W92" s="92">
        <v>1950</v>
      </c>
      <c r="X92" s="92">
        <v>599</v>
      </c>
      <c r="Y92" s="92">
        <v>7206</v>
      </c>
      <c r="Z92" s="92">
        <v>1697.7</v>
      </c>
      <c r="AA92" s="92"/>
      <c r="AB92" s="92"/>
      <c r="AC92" s="92">
        <v>1210.4000000000001</v>
      </c>
      <c r="AD92" s="92">
        <v>708.9</v>
      </c>
      <c r="AE92" s="92">
        <v>1247.2</v>
      </c>
      <c r="AF92" s="92">
        <v>487.3</v>
      </c>
      <c r="AG92" s="92"/>
      <c r="AH92" s="92"/>
      <c r="AI92" s="92">
        <v>102</v>
      </c>
      <c r="AJ92" s="92">
        <v>20.3</v>
      </c>
      <c r="AK92" s="92">
        <v>81.7</v>
      </c>
      <c r="AL92" s="92"/>
      <c r="AM92" s="92">
        <v>32</v>
      </c>
      <c r="AN92" s="92">
        <v>16</v>
      </c>
      <c r="AO92" s="92">
        <v>524.5</v>
      </c>
      <c r="AP92" s="92">
        <v>273.39999999999998</v>
      </c>
      <c r="AQ92" s="92">
        <v>16</v>
      </c>
      <c r="AR92" s="92">
        <v>685.9</v>
      </c>
      <c r="AS92" s="92">
        <v>435.5</v>
      </c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  <c r="BK92" s="92"/>
      <c r="BL92" s="61">
        <v>575</v>
      </c>
      <c r="BM92" s="61" t="s">
        <v>90</v>
      </c>
      <c r="BN92" s="62" t="s">
        <v>65</v>
      </c>
      <c r="BO92" s="62"/>
      <c r="BP92" s="63" t="s">
        <v>493</v>
      </c>
      <c r="BQ92" s="64" t="s">
        <v>66</v>
      </c>
      <c r="BR92" s="65">
        <v>4848294</v>
      </c>
      <c r="BS92" s="67"/>
      <c r="BT92" s="67"/>
      <c r="BU92" s="66">
        <v>4848294</v>
      </c>
      <c r="BV92" s="69"/>
      <c r="BW92" s="69"/>
      <c r="BX92" s="69"/>
      <c r="BY92" s="69"/>
      <c r="BZ92" s="69"/>
      <c r="CA92" s="69"/>
      <c r="CB92" s="69"/>
      <c r="CC92" s="69"/>
      <c r="CD92" s="69"/>
      <c r="CE92" s="69"/>
      <c r="CF92" s="69"/>
      <c r="CG92" s="69"/>
      <c r="CH92" s="69"/>
      <c r="CI92" s="69"/>
      <c r="CJ92" s="69"/>
      <c r="CK92" s="69"/>
      <c r="CL92" s="69"/>
      <c r="CM92" s="69"/>
      <c r="CN92" s="69"/>
      <c r="CO92" s="69"/>
      <c r="CP92" s="69">
        <v>2331</v>
      </c>
      <c r="CQ92" s="70" t="s">
        <v>345</v>
      </c>
      <c r="CR92" s="71" t="s">
        <v>91</v>
      </c>
      <c r="CS92" s="72">
        <v>452</v>
      </c>
      <c r="CT92" s="73" t="s">
        <v>67</v>
      </c>
      <c r="CU92" s="74">
        <v>487.3</v>
      </c>
      <c r="CV92" s="77">
        <v>102</v>
      </c>
      <c r="CW92" s="76">
        <v>2795.2113000864802</v>
      </c>
      <c r="CX92" s="77">
        <v>1362106.4665321419</v>
      </c>
      <c r="CY92" s="78" t="s">
        <v>420</v>
      </c>
      <c r="CZ92" s="79"/>
      <c r="DA92" s="80"/>
      <c r="DB92" s="20"/>
      <c r="DC92" s="81"/>
      <c r="DD92" s="82"/>
      <c r="DE92" s="53"/>
      <c r="DF92" s="53"/>
      <c r="DG92" s="53"/>
      <c r="DH92" s="53"/>
      <c r="DI92" s="53"/>
      <c r="DJ92" s="53"/>
      <c r="DK92" s="53"/>
      <c r="DL92" s="53"/>
      <c r="DM92" s="53"/>
      <c r="DN92" s="83">
        <v>20.3</v>
      </c>
      <c r="DO92" s="90">
        <v>20.3</v>
      </c>
      <c r="DP92" s="90">
        <v>54.6</v>
      </c>
      <c r="DQ92" s="90">
        <v>54.6</v>
      </c>
      <c r="DR92" s="55">
        <f t="shared" si="11"/>
        <v>187.70000000000002</v>
      </c>
      <c r="DS92" s="55">
        <f t="shared" si="12"/>
        <v>0</v>
      </c>
      <c r="DT92" s="84">
        <v>242.3</v>
      </c>
      <c r="DU92" s="21">
        <v>54.6</v>
      </c>
      <c r="DV92" s="55">
        <f t="shared" si="13"/>
        <v>1504110.9271192737</v>
      </c>
      <c r="DW92" s="8">
        <v>1941641.33</v>
      </c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</row>
    <row r="93" spans="1:200" s="14" customFormat="1" ht="63" customHeight="1" x14ac:dyDescent="0.25">
      <c r="A93" s="22">
        <v>89</v>
      </c>
      <c r="B93" s="22">
        <v>2087</v>
      </c>
      <c r="C93" s="22"/>
      <c r="D93" s="22" t="s">
        <v>341</v>
      </c>
      <c r="E93" s="56" t="s">
        <v>89</v>
      </c>
      <c r="F93" s="57">
        <v>655</v>
      </c>
      <c r="G93" s="58" t="s">
        <v>343</v>
      </c>
      <c r="H93" s="61" t="s">
        <v>90</v>
      </c>
      <c r="I93" s="91" t="s">
        <v>68</v>
      </c>
      <c r="J93" s="61">
        <v>4</v>
      </c>
      <c r="K93" s="61">
        <v>576</v>
      </c>
      <c r="L93" s="61" t="s">
        <v>90</v>
      </c>
      <c r="M93" s="61"/>
      <c r="N93" s="59">
        <v>4198.2</v>
      </c>
      <c r="O93" s="59">
        <v>164.1</v>
      </c>
      <c r="P93" s="92">
        <v>4034.1</v>
      </c>
      <c r="Q93" s="61">
        <v>1987</v>
      </c>
      <c r="R93" s="61" t="s">
        <v>312</v>
      </c>
      <c r="S93" s="61">
        <v>9</v>
      </c>
      <c r="T93" s="61">
        <v>2</v>
      </c>
      <c r="U93" s="61">
        <v>1995</v>
      </c>
      <c r="V93" s="61">
        <v>7</v>
      </c>
      <c r="W93" s="92">
        <v>3582</v>
      </c>
      <c r="X93" s="92">
        <v>666</v>
      </c>
      <c r="Y93" s="92">
        <v>16140</v>
      </c>
      <c r="Z93" s="92">
        <v>4135.1000000000004</v>
      </c>
      <c r="AA93" s="92"/>
      <c r="AB93" s="92"/>
      <c r="AC93" s="92">
        <v>3852.6</v>
      </c>
      <c r="AD93" s="92">
        <v>2597</v>
      </c>
      <c r="AE93" s="92">
        <v>4034.1</v>
      </c>
      <c r="AF93" s="92">
        <v>282.5</v>
      </c>
      <c r="AG93" s="92">
        <v>118.4</v>
      </c>
      <c r="AH93" s="92"/>
      <c r="AI93" s="92">
        <v>46.3</v>
      </c>
      <c r="AJ93" s="92">
        <v>46.3</v>
      </c>
      <c r="AK93" s="92"/>
      <c r="AL93" s="92">
        <v>236.2</v>
      </c>
      <c r="AM93" s="92">
        <v>72</v>
      </c>
      <c r="AN93" s="92"/>
      <c r="AO93" s="92"/>
      <c r="AP93" s="92"/>
      <c r="AQ93" s="92">
        <v>27</v>
      </c>
      <c r="AR93" s="92">
        <v>1172.5</v>
      </c>
      <c r="AS93" s="92">
        <v>740.5</v>
      </c>
      <c r="AT93" s="92">
        <v>45</v>
      </c>
      <c r="AU93" s="92" t="s">
        <v>69</v>
      </c>
      <c r="AV93" s="92"/>
      <c r="AW93" s="92">
        <v>1856.5</v>
      </c>
      <c r="AX93" s="92"/>
      <c r="AY93" s="92"/>
      <c r="AZ93" s="92"/>
      <c r="BA93" s="92"/>
      <c r="BB93" s="92"/>
      <c r="BC93" s="92"/>
      <c r="BD93" s="92"/>
      <c r="BE93" s="92"/>
      <c r="BF93" s="92"/>
      <c r="BG93" s="92"/>
      <c r="BH93" s="92"/>
      <c r="BI93" s="92"/>
      <c r="BJ93" s="92"/>
      <c r="BK93" s="92"/>
      <c r="BL93" s="61">
        <v>576</v>
      </c>
      <c r="BM93" s="61" t="s">
        <v>90</v>
      </c>
      <c r="BN93" s="62" t="s">
        <v>70</v>
      </c>
      <c r="BO93" s="62"/>
      <c r="BP93" s="63" t="s">
        <v>494</v>
      </c>
      <c r="BQ93" s="64" t="s">
        <v>71</v>
      </c>
      <c r="BR93" s="65">
        <v>46905215</v>
      </c>
      <c r="BS93" s="65"/>
      <c r="BT93" s="65"/>
      <c r="BU93" s="66">
        <v>46905215</v>
      </c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  <c r="CO93" s="69"/>
      <c r="CP93" s="69">
        <v>2332</v>
      </c>
      <c r="CQ93" s="70" t="s">
        <v>345</v>
      </c>
      <c r="CR93" s="71" t="s">
        <v>91</v>
      </c>
      <c r="CS93" s="72">
        <v>425</v>
      </c>
      <c r="CT93" s="73" t="s">
        <v>72</v>
      </c>
      <c r="CU93" s="74">
        <v>229.6</v>
      </c>
      <c r="CV93" s="77">
        <v>46.3</v>
      </c>
      <c r="CW93" s="76">
        <v>11172.696631889858</v>
      </c>
      <c r="CX93" s="77">
        <v>2565251.1466819113</v>
      </c>
      <c r="CY93" s="78"/>
      <c r="CZ93" s="79"/>
      <c r="DA93" s="80"/>
      <c r="DB93" s="20"/>
      <c r="DC93" s="81"/>
      <c r="DD93" s="82"/>
      <c r="DE93" s="53"/>
      <c r="DF93" s="53"/>
      <c r="DG93" s="53"/>
      <c r="DH93" s="53"/>
      <c r="DI93" s="53"/>
      <c r="DJ93" s="53"/>
      <c r="DK93" s="53"/>
      <c r="DL93" s="53"/>
      <c r="DM93" s="53"/>
      <c r="DN93" s="83">
        <v>46.3</v>
      </c>
      <c r="DO93" s="90">
        <v>46.3</v>
      </c>
      <c r="DP93" s="90">
        <v>40.4</v>
      </c>
      <c r="DQ93" s="90">
        <v>40.4</v>
      </c>
      <c r="DR93" s="55">
        <f t="shared" si="11"/>
        <v>154.4</v>
      </c>
      <c r="DS93" s="55">
        <f t="shared" si="12"/>
        <v>0</v>
      </c>
      <c r="DT93" s="84">
        <v>194.8</v>
      </c>
      <c r="DU93" s="21">
        <v>40.4</v>
      </c>
      <c r="DV93" s="55">
        <f t="shared" si="13"/>
        <v>1071081.8436550309</v>
      </c>
      <c r="DW93" s="8">
        <v>1351339.01</v>
      </c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</row>
    <row r="94" spans="1:200" s="16" customFormat="1" ht="63" customHeight="1" x14ac:dyDescent="0.25">
      <c r="A94" s="22">
        <v>90</v>
      </c>
      <c r="B94" s="22">
        <v>2090</v>
      </c>
      <c r="C94" s="22">
        <v>685</v>
      </c>
      <c r="D94" s="22" t="s">
        <v>341</v>
      </c>
      <c r="E94" s="56" t="s">
        <v>89</v>
      </c>
      <c r="F94" s="57">
        <v>658</v>
      </c>
      <c r="G94" s="58" t="s">
        <v>343</v>
      </c>
      <c r="H94" s="61" t="s">
        <v>90</v>
      </c>
      <c r="I94" s="91" t="s">
        <v>73</v>
      </c>
      <c r="J94" s="61">
        <v>4</v>
      </c>
      <c r="K94" s="61">
        <v>583</v>
      </c>
      <c r="L94" s="61" t="s">
        <v>90</v>
      </c>
      <c r="M94" s="61"/>
      <c r="N94" s="59">
        <v>4073.5</v>
      </c>
      <c r="O94" s="59">
        <v>81.899999999999977</v>
      </c>
      <c r="P94" s="92">
        <v>3991.6</v>
      </c>
      <c r="Q94" s="61">
        <v>1990</v>
      </c>
      <c r="R94" s="61" t="s">
        <v>312</v>
      </c>
      <c r="S94" s="61">
        <v>9</v>
      </c>
      <c r="T94" s="61">
        <v>2</v>
      </c>
      <c r="U94" s="61">
        <v>1994</v>
      </c>
      <c r="V94" s="61" t="s">
        <v>249</v>
      </c>
      <c r="W94" s="92">
        <v>2032</v>
      </c>
      <c r="X94" s="92">
        <v>656</v>
      </c>
      <c r="Y94" s="92">
        <v>16088</v>
      </c>
      <c r="Z94" s="92">
        <v>4060.8</v>
      </c>
      <c r="AA94" s="92"/>
      <c r="AB94" s="92"/>
      <c r="AC94" s="92">
        <v>3814.6</v>
      </c>
      <c r="AD94" s="92">
        <v>2615.6999999999998</v>
      </c>
      <c r="AE94" s="92">
        <v>3991.6</v>
      </c>
      <c r="AF94" s="92">
        <v>246.2</v>
      </c>
      <c r="AG94" s="92"/>
      <c r="AH94" s="92">
        <v>164.3</v>
      </c>
      <c r="AI94" s="92">
        <v>44.4</v>
      </c>
      <c r="AJ94" s="92">
        <v>44.4</v>
      </c>
      <c r="AK94" s="92"/>
      <c r="AL94" s="92"/>
      <c r="AM94" s="92">
        <v>72</v>
      </c>
      <c r="AN94" s="92"/>
      <c r="AO94" s="92"/>
      <c r="AP94" s="92"/>
      <c r="AQ94" s="92">
        <v>18</v>
      </c>
      <c r="AR94" s="92">
        <v>773</v>
      </c>
      <c r="AS94" s="92">
        <v>489.5</v>
      </c>
      <c r="AT94" s="92">
        <v>54</v>
      </c>
      <c r="AU94" s="92">
        <v>3041.6</v>
      </c>
      <c r="AV94" s="92"/>
      <c r="AW94" s="92">
        <v>2126.1999999999998</v>
      </c>
      <c r="AX94" s="92"/>
      <c r="AY94" s="92"/>
      <c r="AZ94" s="92"/>
      <c r="BA94" s="92"/>
      <c r="BB94" s="92"/>
      <c r="BC94" s="92"/>
      <c r="BD94" s="92"/>
      <c r="BE94" s="92"/>
      <c r="BF94" s="92"/>
      <c r="BG94" s="92"/>
      <c r="BH94" s="92"/>
      <c r="BI94" s="92"/>
      <c r="BJ94" s="92"/>
      <c r="BK94" s="92"/>
      <c r="BL94" s="61">
        <v>583</v>
      </c>
      <c r="BM94" s="61" t="s">
        <v>90</v>
      </c>
      <c r="BN94" s="62" t="s">
        <v>74</v>
      </c>
      <c r="BO94" s="62"/>
      <c r="BP94" s="63" t="s">
        <v>495</v>
      </c>
      <c r="BQ94" s="64" t="s">
        <v>75</v>
      </c>
      <c r="BR94" s="65">
        <v>18798534</v>
      </c>
      <c r="BS94" s="65"/>
      <c r="BT94" s="65"/>
      <c r="BU94" s="66">
        <v>18798534</v>
      </c>
      <c r="BV94" s="69"/>
      <c r="BW94" s="69"/>
      <c r="BX94" s="69"/>
      <c r="BY94" s="69"/>
      <c r="BZ94" s="69"/>
      <c r="CA94" s="69"/>
      <c r="CB94" s="69"/>
      <c r="CC94" s="69"/>
      <c r="CD94" s="69"/>
      <c r="CE94" s="69"/>
      <c r="CF94" s="69"/>
      <c r="CG94" s="69"/>
      <c r="CH94" s="69"/>
      <c r="CI94" s="69"/>
      <c r="CJ94" s="69"/>
      <c r="CK94" s="69"/>
      <c r="CL94" s="69"/>
      <c r="CM94" s="69"/>
      <c r="CN94" s="69"/>
      <c r="CO94" s="69"/>
      <c r="CP94" s="69">
        <v>2339</v>
      </c>
      <c r="CQ94" s="70" t="s">
        <v>345</v>
      </c>
      <c r="CR94" s="71" t="s">
        <v>91</v>
      </c>
      <c r="CS94" s="72">
        <v>458</v>
      </c>
      <c r="CT94" s="73" t="s">
        <v>76</v>
      </c>
      <c r="CU94" s="74">
        <v>81.900000000000006</v>
      </c>
      <c r="CV94" s="77">
        <v>44.4</v>
      </c>
      <c r="CW94" s="76">
        <v>4614.8358905118448</v>
      </c>
      <c r="CX94" s="77">
        <v>377955.05943292013</v>
      </c>
      <c r="CY94" s="78" t="s">
        <v>415</v>
      </c>
      <c r="CZ94" s="79"/>
      <c r="DA94" s="80"/>
      <c r="DB94" s="20"/>
      <c r="DC94" s="81"/>
      <c r="DD94" s="82"/>
      <c r="DE94" s="53"/>
      <c r="DF94" s="53"/>
      <c r="DG94" s="53"/>
      <c r="DH94" s="53"/>
      <c r="DI94" s="53"/>
      <c r="DJ94" s="53"/>
      <c r="DK94" s="53"/>
      <c r="DL94" s="53"/>
      <c r="DM94" s="53"/>
      <c r="DN94" s="83">
        <v>44.4</v>
      </c>
      <c r="DO94" s="90">
        <v>44.4</v>
      </c>
      <c r="DP94" s="90">
        <v>42.6</v>
      </c>
      <c r="DQ94" s="90">
        <v>42.6</v>
      </c>
      <c r="DR94" s="55">
        <f t="shared" si="11"/>
        <v>481.1</v>
      </c>
      <c r="DS94" s="55">
        <f t="shared" si="12"/>
        <v>0</v>
      </c>
      <c r="DT94" s="84">
        <v>523.70000000000005</v>
      </c>
      <c r="DU94" s="21">
        <v>42.6</v>
      </c>
      <c r="DV94" s="55">
        <f t="shared" si="13"/>
        <v>4184753.3793717781</v>
      </c>
      <c r="DW94" s="8">
        <v>4555301.07</v>
      </c>
      <c r="DX94" s="9"/>
      <c r="DY94" s="9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</row>
    <row r="95" spans="1:200" s="1" customFormat="1" ht="63" customHeight="1" x14ac:dyDescent="0.25">
      <c r="A95" s="22">
        <v>91</v>
      </c>
      <c r="B95" s="22">
        <v>2091</v>
      </c>
      <c r="C95" s="22"/>
      <c r="D95" s="22" t="s">
        <v>341</v>
      </c>
      <c r="E95" s="56" t="s">
        <v>89</v>
      </c>
      <c r="F95" s="57">
        <v>659</v>
      </c>
      <c r="G95" s="58" t="s">
        <v>343</v>
      </c>
      <c r="H95" s="61" t="s">
        <v>90</v>
      </c>
      <c r="I95" s="91" t="s">
        <v>155</v>
      </c>
      <c r="J95" s="61">
        <v>4</v>
      </c>
      <c r="K95" s="61">
        <v>587</v>
      </c>
      <c r="L95" s="61" t="s">
        <v>90</v>
      </c>
      <c r="M95" s="61"/>
      <c r="N95" s="59">
        <v>1795.4</v>
      </c>
      <c r="O95" s="59">
        <v>417</v>
      </c>
      <c r="P95" s="92">
        <v>1378.4</v>
      </c>
      <c r="Q95" s="61">
        <v>1988</v>
      </c>
      <c r="R95" s="61" t="s">
        <v>312</v>
      </c>
      <c r="S95" s="61">
        <v>10</v>
      </c>
      <c r="T95" s="61">
        <v>1</v>
      </c>
      <c r="U95" s="61">
        <v>1995</v>
      </c>
      <c r="V95" s="61">
        <v>4</v>
      </c>
      <c r="W95" s="92">
        <v>602</v>
      </c>
      <c r="X95" s="92">
        <v>566</v>
      </c>
      <c r="Y95" s="92">
        <v>7621</v>
      </c>
      <c r="Z95" s="92">
        <v>1755.8</v>
      </c>
      <c r="AA95" s="92"/>
      <c r="AB95" s="92"/>
      <c r="AC95" s="92">
        <v>1338.8</v>
      </c>
      <c r="AD95" s="92">
        <v>783.5</v>
      </c>
      <c r="AE95" s="92">
        <v>1378.4</v>
      </c>
      <c r="AF95" s="92">
        <v>417</v>
      </c>
      <c r="AG95" s="92"/>
      <c r="AH95" s="92"/>
      <c r="AI95" s="92">
        <v>68.8</v>
      </c>
      <c r="AJ95" s="92">
        <v>13.4</v>
      </c>
      <c r="AK95" s="92"/>
      <c r="AL95" s="92"/>
      <c r="AM95" s="92">
        <v>36</v>
      </c>
      <c r="AN95" s="92">
        <v>18</v>
      </c>
      <c r="AO95" s="92">
        <v>577.20000000000005</v>
      </c>
      <c r="AP95" s="92">
        <v>301.39999999999998</v>
      </c>
      <c r="AQ95" s="92">
        <v>18</v>
      </c>
      <c r="AR95" s="92">
        <v>761.6</v>
      </c>
      <c r="AS95" s="92">
        <v>482.1</v>
      </c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  <c r="BK95" s="92"/>
      <c r="BL95" s="61">
        <v>587</v>
      </c>
      <c r="BM95" s="61" t="s">
        <v>90</v>
      </c>
      <c r="BN95" s="62" t="s">
        <v>156</v>
      </c>
      <c r="BO95" s="62"/>
      <c r="BP95" s="63" t="s">
        <v>496</v>
      </c>
      <c r="BQ95" s="64" t="s">
        <v>157</v>
      </c>
      <c r="BR95" s="65">
        <v>6839363</v>
      </c>
      <c r="BS95" s="67"/>
      <c r="BT95" s="67"/>
      <c r="BU95" s="66">
        <v>6839363</v>
      </c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  <c r="CO95" s="69"/>
      <c r="CP95" s="69">
        <v>2343</v>
      </c>
      <c r="CQ95" s="70" t="s">
        <v>345</v>
      </c>
      <c r="CR95" s="71" t="s">
        <v>91</v>
      </c>
      <c r="CS95" s="72">
        <v>426</v>
      </c>
      <c r="CT95" s="73" t="s">
        <v>158</v>
      </c>
      <c r="CU95" s="74">
        <v>417</v>
      </c>
      <c r="CV95" s="77">
        <v>68.8</v>
      </c>
      <c r="CW95" s="76">
        <v>3809.381196390776</v>
      </c>
      <c r="CX95" s="77">
        <v>1588511.9588949536</v>
      </c>
      <c r="CY95" s="78"/>
      <c r="CZ95" s="79"/>
      <c r="DA95" s="80"/>
      <c r="DB95" s="20"/>
      <c r="DC95" s="81"/>
      <c r="DD95" s="82"/>
      <c r="DE95" s="53"/>
      <c r="DF95" s="53"/>
      <c r="DG95" s="53"/>
      <c r="DH95" s="53"/>
      <c r="DI95" s="53"/>
      <c r="DJ95" s="53"/>
      <c r="DK95" s="53"/>
      <c r="DL95" s="53"/>
      <c r="DM95" s="53"/>
      <c r="DN95" s="83">
        <v>13.4</v>
      </c>
      <c r="DO95" s="90">
        <v>13.4</v>
      </c>
      <c r="DP95" s="90">
        <v>143.69999999999999</v>
      </c>
      <c r="DQ95" s="90">
        <v>143.69999999999999</v>
      </c>
      <c r="DR95" s="55">
        <f t="shared" si="11"/>
        <v>627.20000000000005</v>
      </c>
      <c r="DS95" s="55">
        <f t="shared" si="12"/>
        <v>627.20000000000005</v>
      </c>
      <c r="DT95" s="84">
        <v>770.9</v>
      </c>
      <c r="DU95" s="21">
        <v>770.9</v>
      </c>
      <c r="DV95" s="55">
        <f t="shared" si="13"/>
        <v>4260033.7015747828</v>
      </c>
      <c r="DW95" s="8">
        <v>5236065.0199999996</v>
      </c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</row>
    <row r="96" spans="1:200" s="1" customFormat="1" ht="63" customHeight="1" x14ac:dyDescent="0.25">
      <c r="A96" s="22">
        <v>92</v>
      </c>
      <c r="B96" s="22">
        <v>2093</v>
      </c>
      <c r="C96" s="22">
        <v>682</v>
      </c>
      <c r="D96" s="22" t="s">
        <v>341</v>
      </c>
      <c r="E96" s="56" t="s">
        <v>89</v>
      </c>
      <c r="F96" s="57">
        <v>661</v>
      </c>
      <c r="G96" s="58" t="s">
        <v>343</v>
      </c>
      <c r="H96" s="61" t="s">
        <v>90</v>
      </c>
      <c r="I96" s="91" t="s">
        <v>159</v>
      </c>
      <c r="J96" s="61"/>
      <c r="K96" s="61">
        <v>593</v>
      </c>
      <c r="L96" s="61" t="s">
        <v>90</v>
      </c>
      <c r="M96" s="61"/>
      <c r="N96" s="59">
        <v>3705.2000000000003</v>
      </c>
      <c r="O96" s="59">
        <v>317.8</v>
      </c>
      <c r="P96" s="92">
        <v>3387.4</v>
      </c>
      <c r="Q96" s="61">
        <v>1967</v>
      </c>
      <c r="R96" s="61" t="s">
        <v>307</v>
      </c>
      <c r="S96" s="61">
        <v>1988</v>
      </c>
      <c r="T96" s="61">
        <v>5</v>
      </c>
      <c r="U96" s="61">
        <v>4</v>
      </c>
      <c r="V96" s="61">
        <v>13</v>
      </c>
      <c r="W96" s="92">
        <v>5232</v>
      </c>
      <c r="X96" s="92">
        <v>946</v>
      </c>
      <c r="Y96" s="92">
        <v>13767</v>
      </c>
      <c r="Z96" s="92"/>
      <c r="AA96" s="92">
        <v>3705.2</v>
      </c>
      <c r="AB96" s="92"/>
      <c r="AC96" s="92">
        <v>3387.4</v>
      </c>
      <c r="AD96" s="92">
        <v>2264</v>
      </c>
      <c r="AE96" s="92">
        <v>3387.4</v>
      </c>
      <c r="AF96" s="92">
        <v>317.8</v>
      </c>
      <c r="AG96" s="92"/>
      <c r="AH96" s="92"/>
      <c r="AI96" s="92">
        <v>317.8</v>
      </c>
      <c r="AJ96" s="92">
        <v>44.4</v>
      </c>
      <c r="AK96" s="92"/>
      <c r="AL96" s="92"/>
      <c r="AM96" s="92">
        <v>70</v>
      </c>
      <c r="AN96" s="92">
        <v>10</v>
      </c>
      <c r="AO96" s="92">
        <v>301.89999999999998</v>
      </c>
      <c r="AP96" s="92">
        <v>162.1</v>
      </c>
      <c r="AQ96" s="92">
        <v>30</v>
      </c>
      <c r="AR96" s="92">
        <v>1367.9</v>
      </c>
      <c r="AS96" s="92">
        <v>893.3</v>
      </c>
      <c r="AT96" s="92">
        <v>20</v>
      </c>
      <c r="AU96" s="92">
        <v>1072.4000000000001</v>
      </c>
      <c r="AV96" s="92"/>
      <c r="AW96" s="92">
        <v>748.8</v>
      </c>
      <c r="AX96" s="92">
        <v>10</v>
      </c>
      <c r="AY96" s="92">
        <v>615.20000000000005</v>
      </c>
      <c r="AZ96" s="92">
        <v>459.8</v>
      </c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61"/>
      <c r="BL96" s="61">
        <v>593</v>
      </c>
      <c r="BM96" s="61" t="s">
        <v>90</v>
      </c>
      <c r="BN96" s="62" t="s">
        <v>160</v>
      </c>
      <c r="BO96" s="62"/>
      <c r="BP96" s="63" t="s">
        <v>497</v>
      </c>
      <c r="BQ96" s="64" t="s">
        <v>161</v>
      </c>
      <c r="BR96" s="65">
        <v>13523094</v>
      </c>
      <c r="BS96" s="67"/>
      <c r="BT96" s="67"/>
      <c r="BU96" s="66">
        <v>13523094</v>
      </c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>
        <v>2350</v>
      </c>
      <c r="CQ96" s="70" t="s">
        <v>345</v>
      </c>
      <c r="CR96" s="71" t="s">
        <v>91</v>
      </c>
      <c r="CS96" s="72">
        <v>466</v>
      </c>
      <c r="CT96" s="73" t="s">
        <v>162</v>
      </c>
      <c r="CU96" s="74">
        <v>317.8</v>
      </c>
      <c r="CV96" s="77">
        <v>317.8</v>
      </c>
      <c r="CW96" s="76">
        <v>3649.7608766058511</v>
      </c>
      <c r="CX96" s="77">
        <v>1159894.0065853395</v>
      </c>
      <c r="CY96" s="78" t="s">
        <v>414</v>
      </c>
      <c r="CZ96" s="79"/>
      <c r="DA96" s="80"/>
      <c r="DB96" s="20"/>
      <c r="DC96" s="81"/>
      <c r="DD96" s="82"/>
      <c r="DE96" s="53"/>
      <c r="DF96" s="53"/>
      <c r="DG96" s="53"/>
      <c r="DH96" s="53"/>
      <c r="DI96" s="53"/>
      <c r="DJ96" s="53"/>
      <c r="DK96" s="53"/>
      <c r="DL96" s="53"/>
      <c r="DM96" s="53"/>
      <c r="DN96" s="83">
        <v>44.4</v>
      </c>
      <c r="DO96" s="90">
        <v>44.4</v>
      </c>
      <c r="DP96" s="90">
        <v>23.8</v>
      </c>
      <c r="DQ96" s="90">
        <v>23.8</v>
      </c>
      <c r="DR96" s="55">
        <f t="shared" si="11"/>
        <v>78.900000000000006</v>
      </c>
      <c r="DS96" s="55">
        <f t="shared" si="12"/>
        <v>78.900000000000006</v>
      </c>
      <c r="DT96" s="84">
        <v>102.7</v>
      </c>
      <c r="DU96" s="21">
        <v>102.7</v>
      </c>
      <c r="DV96" s="55">
        <f t="shared" si="13"/>
        <v>640787.62530671863</v>
      </c>
      <c r="DW96" s="8">
        <v>834079.71</v>
      </c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</row>
    <row r="97" spans="1:200" s="1" customFormat="1" ht="63" customHeight="1" x14ac:dyDescent="0.25">
      <c r="A97" s="22">
        <v>93</v>
      </c>
      <c r="B97" s="22">
        <v>2095</v>
      </c>
      <c r="C97" s="22">
        <v>699</v>
      </c>
      <c r="D97" s="22" t="s">
        <v>341</v>
      </c>
      <c r="E97" s="56" t="s">
        <v>89</v>
      </c>
      <c r="F97" s="57">
        <v>663</v>
      </c>
      <c r="G97" s="58" t="s">
        <v>343</v>
      </c>
      <c r="H97" s="61" t="s">
        <v>90</v>
      </c>
      <c r="I97" s="91" t="s">
        <v>163</v>
      </c>
      <c r="J97" s="61">
        <v>7</v>
      </c>
      <c r="K97" s="61">
        <v>616</v>
      </c>
      <c r="L97" s="61" t="s">
        <v>90</v>
      </c>
      <c r="M97" s="61"/>
      <c r="N97" s="59">
        <v>4046.1</v>
      </c>
      <c r="O97" s="59">
        <v>33.399999999999991</v>
      </c>
      <c r="P97" s="92">
        <v>4012.7</v>
      </c>
      <c r="Q97" s="61">
        <v>1977</v>
      </c>
      <c r="R97" s="61" t="s">
        <v>312</v>
      </c>
      <c r="S97" s="61">
        <v>1987</v>
      </c>
      <c r="T97" s="61">
        <v>9</v>
      </c>
      <c r="U97" s="61">
        <v>2</v>
      </c>
      <c r="V97" s="61">
        <v>8</v>
      </c>
      <c r="W97" s="92">
        <v>3460</v>
      </c>
      <c r="X97" s="92">
        <v>698</v>
      </c>
      <c r="Y97" s="92">
        <v>15625</v>
      </c>
      <c r="Z97" s="92">
        <v>3945.5</v>
      </c>
      <c r="AA97" s="92"/>
      <c r="AB97" s="92"/>
      <c r="AC97" s="92">
        <v>3840.2</v>
      </c>
      <c r="AD97" s="92">
        <v>2579.8000000000002</v>
      </c>
      <c r="AE97" s="92">
        <v>4012.7</v>
      </c>
      <c r="AF97" s="92">
        <v>105.3</v>
      </c>
      <c r="AG97" s="92">
        <v>71.900000000000006</v>
      </c>
      <c r="AH97" s="92"/>
      <c r="AI97" s="92">
        <v>33.4</v>
      </c>
      <c r="AJ97" s="92">
        <v>33.4</v>
      </c>
      <c r="AK97" s="92"/>
      <c r="AL97" s="92"/>
      <c r="AM97" s="92">
        <v>72</v>
      </c>
      <c r="AN97" s="92"/>
      <c r="AO97" s="92"/>
      <c r="AP97" s="92"/>
      <c r="AQ97" s="92">
        <v>27</v>
      </c>
      <c r="AR97" s="92">
        <v>1176.9000000000001</v>
      </c>
      <c r="AS97" s="92">
        <v>736.2</v>
      </c>
      <c r="AT97" s="92">
        <v>45</v>
      </c>
      <c r="AU97" s="92">
        <v>2663.3</v>
      </c>
      <c r="AV97" s="92"/>
      <c r="AW97" s="92">
        <v>1843.6</v>
      </c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61"/>
      <c r="BL97" s="61">
        <v>616</v>
      </c>
      <c r="BM97" s="61" t="s">
        <v>90</v>
      </c>
      <c r="BN97" s="62" t="s">
        <v>164</v>
      </c>
      <c r="BO97" s="62"/>
      <c r="BP97" s="63" t="s">
        <v>498</v>
      </c>
      <c r="BQ97" s="64" t="s">
        <v>165</v>
      </c>
      <c r="BR97" s="65">
        <v>27901257</v>
      </c>
      <c r="BS97" s="67"/>
      <c r="BT97" s="67"/>
      <c r="BU97" s="66">
        <v>27901257</v>
      </c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>
        <v>2373</v>
      </c>
      <c r="CQ97" s="70" t="s">
        <v>345</v>
      </c>
      <c r="CR97" s="71" t="s">
        <v>91</v>
      </c>
      <c r="CS97" s="72">
        <v>478</v>
      </c>
      <c r="CT97" s="73" t="s">
        <v>166</v>
      </c>
      <c r="CU97" s="74">
        <v>105.3</v>
      </c>
      <c r="CV97" s="77">
        <v>33.4</v>
      </c>
      <c r="CW97" s="76">
        <v>6895.839697486469</v>
      </c>
      <c r="CX97" s="77">
        <v>726131.92014532513</v>
      </c>
      <c r="CY97" s="78" t="s">
        <v>419</v>
      </c>
      <c r="CZ97" s="79"/>
      <c r="DA97" s="80"/>
      <c r="DB97" s="20"/>
      <c r="DC97" s="81"/>
      <c r="DD97" s="82"/>
      <c r="DE97" s="53"/>
      <c r="DF97" s="53"/>
      <c r="DG97" s="53"/>
      <c r="DH97" s="53"/>
      <c r="DI97" s="53"/>
      <c r="DJ97" s="53"/>
      <c r="DK97" s="53"/>
      <c r="DL97" s="53"/>
      <c r="DM97" s="53"/>
      <c r="DN97" s="83">
        <v>33.4</v>
      </c>
      <c r="DO97" s="90">
        <v>33.4</v>
      </c>
      <c r="DP97" s="90">
        <v>30.7</v>
      </c>
      <c r="DQ97" s="90">
        <v>30.7</v>
      </c>
      <c r="DR97" s="55">
        <f t="shared" si="11"/>
        <v>96.8</v>
      </c>
      <c r="DS97" s="55">
        <f t="shared" si="12"/>
        <v>96.8</v>
      </c>
      <c r="DT97" s="84">
        <v>127.5</v>
      </c>
      <c r="DU97" s="21">
        <v>127.5</v>
      </c>
      <c r="DV97" s="55">
        <f t="shared" si="13"/>
        <v>697791.7967058823</v>
      </c>
      <c r="DW97" s="8">
        <v>919095.6</v>
      </c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</row>
    <row r="98" spans="1:200" s="1" customFormat="1" ht="63" customHeight="1" x14ac:dyDescent="0.25">
      <c r="A98" s="22">
        <v>94</v>
      </c>
      <c r="B98" s="22">
        <v>2098</v>
      </c>
      <c r="C98" s="22">
        <v>723</v>
      </c>
      <c r="D98" s="22" t="s">
        <v>341</v>
      </c>
      <c r="E98" s="56" t="s">
        <v>89</v>
      </c>
      <c r="F98" s="57">
        <v>666</v>
      </c>
      <c r="G98" s="58" t="s">
        <v>343</v>
      </c>
      <c r="H98" s="61" t="s">
        <v>90</v>
      </c>
      <c r="I98" s="91" t="s">
        <v>125</v>
      </c>
      <c r="J98" s="61">
        <v>14</v>
      </c>
      <c r="K98" s="61">
        <v>651</v>
      </c>
      <c r="L98" s="61" t="s">
        <v>90</v>
      </c>
      <c r="M98" s="61"/>
      <c r="N98" s="59">
        <v>3077.7000000000003</v>
      </c>
      <c r="O98" s="59">
        <v>369.9</v>
      </c>
      <c r="P98" s="92">
        <v>2707.8</v>
      </c>
      <c r="Q98" s="61">
        <v>1973</v>
      </c>
      <c r="R98" s="61" t="s">
        <v>312</v>
      </c>
      <c r="S98" s="61">
        <v>5</v>
      </c>
      <c r="T98" s="61">
        <v>4</v>
      </c>
      <c r="U98" s="61">
        <v>1993</v>
      </c>
      <c r="V98" s="61">
        <v>14</v>
      </c>
      <c r="W98" s="92">
        <v>2346</v>
      </c>
      <c r="X98" s="92">
        <v>760</v>
      </c>
      <c r="Y98" s="92">
        <v>10798</v>
      </c>
      <c r="Z98" s="92">
        <v>3043.7</v>
      </c>
      <c r="AA98" s="92"/>
      <c r="AB98" s="92"/>
      <c r="AC98" s="92">
        <v>2673.8</v>
      </c>
      <c r="AD98" s="92">
        <v>1809.8</v>
      </c>
      <c r="AE98" s="92">
        <v>2707.8</v>
      </c>
      <c r="AF98" s="92">
        <v>369.9</v>
      </c>
      <c r="AG98" s="92"/>
      <c r="AH98" s="92"/>
      <c r="AI98" s="92">
        <v>0</v>
      </c>
      <c r="AJ98" s="93">
        <v>17</v>
      </c>
      <c r="AK98" s="93">
        <v>16.3</v>
      </c>
      <c r="AL98" s="93">
        <v>369.9</v>
      </c>
      <c r="AM98" s="92">
        <v>60</v>
      </c>
      <c r="AN98" s="92">
        <v>10</v>
      </c>
      <c r="AO98" s="92">
        <v>298.7</v>
      </c>
      <c r="AP98" s="92">
        <v>171.5</v>
      </c>
      <c r="AQ98" s="92">
        <v>40</v>
      </c>
      <c r="AR98" s="92">
        <v>1767.7</v>
      </c>
      <c r="AS98" s="92">
        <v>1194</v>
      </c>
      <c r="AT98" s="92">
        <v>10</v>
      </c>
      <c r="AU98" s="92">
        <v>607.70000000000005</v>
      </c>
      <c r="AV98" s="92"/>
      <c r="AW98" s="92">
        <v>444.3</v>
      </c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BH98" s="92"/>
      <c r="BI98" s="92"/>
      <c r="BJ98" s="92"/>
      <c r="BK98" s="92"/>
      <c r="BL98" s="61">
        <v>651</v>
      </c>
      <c r="BM98" s="61" t="s">
        <v>90</v>
      </c>
      <c r="BN98" s="62" t="s">
        <v>126</v>
      </c>
      <c r="BO98" s="62"/>
      <c r="BP98" s="63" t="s">
        <v>499</v>
      </c>
      <c r="BQ98" s="64" t="s">
        <v>127</v>
      </c>
      <c r="BR98" s="65">
        <v>20891584</v>
      </c>
      <c r="BS98" s="67"/>
      <c r="BT98" s="67"/>
      <c r="BU98" s="66">
        <v>20891584</v>
      </c>
      <c r="BV98" s="69"/>
      <c r="BW98" s="69"/>
      <c r="BX98" s="69"/>
      <c r="BY98" s="69"/>
      <c r="BZ98" s="69"/>
      <c r="CA98" s="69"/>
      <c r="CB98" s="69"/>
      <c r="CC98" s="69"/>
      <c r="CD98" s="69"/>
      <c r="CE98" s="69"/>
      <c r="CF98" s="69"/>
      <c r="CG98" s="69"/>
      <c r="CH98" s="69"/>
      <c r="CI98" s="69"/>
      <c r="CJ98" s="69"/>
      <c r="CK98" s="69"/>
      <c r="CL98" s="69"/>
      <c r="CM98" s="69"/>
      <c r="CN98" s="69"/>
      <c r="CO98" s="69"/>
      <c r="CP98" s="69">
        <v>2408</v>
      </c>
      <c r="CQ98" s="70" t="s">
        <v>345</v>
      </c>
      <c r="CR98" s="71" t="s">
        <v>91</v>
      </c>
      <c r="CS98" s="72">
        <v>512</v>
      </c>
      <c r="CT98" s="73" t="s">
        <v>128</v>
      </c>
      <c r="CU98" s="74">
        <v>369.9</v>
      </c>
      <c r="CV98" s="77"/>
      <c r="CW98" s="76">
        <v>6788.0508171686643</v>
      </c>
      <c r="CX98" s="77">
        <v>2510899.9972706889</v>
      </c>
      <c r="CY98" s="78" t="s">
        <v>432</v>
      </c>
      <c r="CZ98" s="79"/>
      <c r="DA98" s="80"/>
      <c r="DB98" s="20"/>
      <c r="DC98" s="81"/>
      <c r="DD98" s="82"/>
      <c r="DE98" s="53"/>
      <c r="DF98" s="53"/>
      <c r="DG98" s="53"/>
      <c r="DH98" s="53"/>
      <c r="DI98" s="53"/>
      <c r="DJ98" s="53"/>
      <c r="DK98" s="53"/>
      <c r="DL98" s="53"/>
      <c r="DM98" s="53"/>
      <c r="DN98" s="83">
        <v>60.6</v>
      </c>
      <c r="DO98" s="90">
        <v>0</v>
      </c>
      <c r="DP98" s="90">
        <v>45.3</v>
      </c>
      <c r="DQ98" s="90">
        <v>45.3</v>
      </c>
      <c r="DR98" s="55">
        <f t="shared" si="11"/>
        <v>822.80000000000007</v>
      </c>
      <c r="DS98" s="55">
        <f t="shared" si="12"/>
        <v>0</v>
      </c>
      <c r="DT98" s="84">
        <v>868.1</v>
      </c>
      <c r="DU98" s="21">
        <v>45.3</v>
      </c>
      <c r="DV98" s="55">
        <f t="shared" si="13"/>
        <v>6346235.7565441774</v>
      </c>
      <c r="DW98" s="8">
        <v>6695633.5199999996</v>
      </c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</row>
    <row r="99" spans="1:200" s="1" customFormat="1" ht="63" customHeight="1" x14ac:dyDescent="0.25">
      <c r="A99" s="22">
        <v>95</v>
      </c>
      <c r="B99" s="22">
        <v>2101</v>
      </c>
      <c r="C99" s="22">
        <v>756</v>
      </c>
      <c r="D99" s="22" t="s">
        <v>341</v>
      </c>
      <c r="E99" s="56" t="s">
        <v>89</v>
      </c>
      <c r="F99" s="57">
        <v>669</v>
      </c>
      <c r="G99" s="58" t="s">
        <v>343</v>
      </c>
      <c r="H99" s="61" t="s">
        <v>90</v>
      </c>
      <c r="I99" s="91" t="s">
        <v>0</v>
      </c>
      <c r="J99" s="61">
        <v>6</v>
      </c>
      <c r="K99" s="61">
        <v>676</v>
      </c>
      <c r="L99" s="61" t="s">
        <v>90</v>
      </c>
      <c r="M99" s="61"/>
      <c r="N99" s="59">
        <v>5252.9</v>
      </c>
      <c r="O99" s="59">
        <v>427.7</v>
      </c>
      <c r="P99" s="92">
        <v>4825.2</v>
      </c>
      <c r="Q99" s="61">
        <v>1972</v>
      </c>
      <c r="R99" s="61" t="s">
        <v>312</v>
      </c>
      <c r="S99" s="61">
        <v>6</v>
      </c>
      <c r="T99" s="61">
        <v>5</v>
      </c>
      <c r="U99" s="61">
        <v>1995</v>
      </c>
      <c r="V99" s="61">
        <v>18</v>
      </c>
      <c r="W99" s="92">
        <v>2389</v>
      </c>
      <c r="X99" s="92">
        <v>1189</v>
      </c>
      <c r="Y99" s="92">
        <v>17452</v>
      </c>
      <c r="Z99" s="92">
        <v>5074</v>
      </c>
      <c r="AA99" s="92"/>
      <c r="AB99" s="92"/>
      <c r="AC99" s="92">
        <v>4646.3</v>
      </c>
      <c r="AD99" s="92">
        <v>3234.7</v>
      </c>
      <c r="AE99" s="92">
        <v>4825.2</v>
      </c>
      <c r="AF99" s="92">
        <v>427.7</v>
      </c>
      <c r="AG99" s="92"/>
      <c r="AH99" s="92"/>
      <c r="AI99" s="92">
        <v>60.3</v>
      </c>
      <c r="AJ99" s="92">
        <v>60.3</v>
      </c>
      <c r="AK99" s="92"/>
      <c r="AL99" s="92">
        <v>582.1</v>
      </c>
      <c r="AM99" s="92">
        <v>96</v>
      </c>
      <c r="AN99" s="92">
        <v>5</v>
      </c>
      <c r="AO99" s="92">
        <v>152</v>
      </c>
      <c r="AP99" s="92">
        <v>86.7</v>
      </c>
      <c r="AQ99" s="92">
        <v>57</v>
      </c>
      <c r="AR99" s="92">
        <v>2594</v>
      </c>
      <c r="AS99" s="92">
        <v>1766.1</v>
      </c>
      <c r="AT99" s="92">
        <v>27</v>
      </c>
      <c r="AU99" s="92">
        <v>1594.8</v>
      </c>
      <c r="AV99" s="92">
        <v>1248.7</v>
      </c>
      <c r="AW99" s="61">
        <v>1159.3</v>
      </c>
      <c r="AX99" s="92">
        <v>5</v>
      </c>
      <c r="AY99" s="92">
        <v>305.5</v>
      </c>
      <c r="AZ99" s="92">
        <v>222.6</v>
      </c>
      <c r="BA99" s="93"/>
      <c r="BB99" s="93"/>
      <c r="BC99" s="92"/>
      <c r="BD99" s="92"/>
      <c r="BE99" s="92"/>
      <c r="BF99" s="92"/>
      <c r="BG99" s="92"/>
      <c r="BH99" s="92"/>
      <c r="BI99" s="92"/>
      <c r="BJ99" s="92"/>
      <c r="BK99" s="92"/>
      <c r="BL99" s="61">
        <v>676</v>
      </c>
      <c r="BM99" s="61" t="s">
        <v>90</v>
      </c>
      <c r="BN99" s="62" t="s">
        <v>1</v>
      </c>
      <c r="BO99" s="62"/>
      <c r="BP99" s="63" t="s">
        <v>500</v>
      </c>
      <c r="BQ99" s="64" t="s">
        <v>2</v>
      </c>
      <c r="BR99" s="65">
        <v>17414947</v>
      </c>
      <c r="BS99" s="67"/>
      <c r="BT99" s="67"/>
      <c r="BU99" s="66">
        <v>17414947</v>
      </c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  <c r="CO99" s="69"/>
      <c r="CP99" s="69">
        <v>2434</v>
      </c>
      <c r="CQ99" s="70" t="s">
        <v>345</v>
      </c>
      <c r="CR99" s="71" t="s">
        <v>91</v>
      </c>
      <c r="CS99" s="72">
        <v>527</v>
      </c>
      <c r="CT99" s="73" t="s">
        <v>2</v>
      </c>
      <c r="CU99" s="74">
        <v>212.3</v>
      </c>
      <c r="CV99" s="77">
        <v>60.3</v>
      </c>
      <c r="CW99" s="76">
        <v>3315.3014525309832</v>
      </c>
      <c r="CX99" s="77">
        <v>703838.49837232777</v>
      </c>
      <c r="CY99" s="78" t="s">
        <v>443</v>
      </c>
      <c r="CZ99" s="79"/>
      <c r="DA99" s="80"/>
      <c r="DB99" s="20"/>
      <c r="DC99" s="81"/>
      <c r="DD99" s="82"/>
      <c r="DE99" s="53"/>
      <c r="DF99" s="53"/>
      <c r="DG99" s="53"/>
      <c r="DH99" s="53"/>
      <c r="DI99" s="53"/>
      <c r="DJ99" s="53"/>
      <c r="DK99" s="53"/>
      <c r="DL99" s="53"/>
      <c r="DM99" s="53"/>
      <c r="DN99" s="83">
        <v>60.3</v>
      </c>
      <c r="DO99" s="90">
        <v>60.3</v>
      </c>
      <c r="DP99" s="90">
        <v>35.799999999999997</v>
      </c>
      <c r="DQ99" s="90">
        <v>0</v>
      </c>
      <c r="DR99" s="55">
        <f t="shared" si="11"/>
        <v>84.5</v>
      </c>
      <c r="DS99" s="55">
        <f t="shared" si="12"/>
        <v>0</v>
      </c>
      <c r="DT99" s="84">
        <v>120.3</v>
      </c>
      <c r="DU99" s="21">
        <v>0</v>
      </c>
      <c r="DV99" s="55">
        <f t="shared" si="13"/>
        <v>591832.16296758107</v>
      </c>
      <c r="DW99" s="8">
        <v>842572.89</v>
      </c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</row>
    <row r="100" spans="1:200" s="1" customFormat="1" ht="63" customHeight="1" x14ac:dyDescent="0.25">
      <c r="A100" s="22">
        <v>96</v>
      </c>
      <c r="B100" s="22">
        <v>2102</v>
      </c>
      <c r="C100" s="22">
        <v>698</v>
      </c>
      <c r="D100" s="22" t="s">
        <v>341</v>
      </c>
      <c r="E100" s="56" t="s">
        <v>89</v>
      </c>
      <c r="F100" s="57">
        <v>670</v>
      </c>
      <c r="G100" s="58" t="s">
        <v>343</v>
      </c>
      <c r="H100" s="61" t="s">
        <v>90</v>
      </c>
      <c r="I100" s="91" t="s">
        <v>3</v>
      </c>
      <c r="J100" s="61">
        <v>4</v>
      </c>
      <c r="K100" s="61">
        <v>684</v>
      </c>
      <c r="L100" s="61" t="s">
        <v>90</v>
      </c>
      <c r="M100" s="61"/>
      <c r="N100" s="59">
        <v>2407.7999999999997</v>
      </c>
      <c r="O100" s="59">
        <v>64.2</v>
      </c>
      <c r="P100" s="92">
        <v>2343.6</v>
      </c>
      <c r="Q100" s="61">
        <v>1993</v>
      </c>
      <c r="R100" s="61" t="s">
        <v>312</v>
      </c>
      <c r="S100" s="61">
        <v>9</v>
      </c>
      <c r="T100" s="61">
        <v>1</v>
      </c>
      <c r="U100" s="61">
        <v>1993</v>
      </c>
      <c r="V100" s="61" t="s">
        <v>249</v>
      </c>
      <c r="W100" s="92" t="s">
        <v>249</v>
      </c>
      <c r="X100" s="92">
        <v>422</v>
      </c>
      <c r="Y100" s="92">
        <v>10803</v>
      </c>
      <c r="Z100" s="92">
        <v>2376.6</v>
      </c>
      <c r="AA100" s="92"/>
      <c r="AB100" s="92"/>
      <c r="AC100" s="92">
        <v>2312.4</v>
      </c>
      <c r="AD100" s="92">
        <v>1367.4</v>
      </c>
      <c r="AE100" s="92">
        <v>2343.6</v>
      </c>
      <c r="AF100" s="92">
        <v>64.2</v>
      </c>
      <c r="AG100" s="92"/>
      <c r="AH100" s="92"/>
      <c r="AI100" s="92">
        <v>26.5</v>
      </c>
      <c r="AJ100" s="92">
        <v>26.5</v>
      </c>
      <c r="AK100" s="92"/>
      <c r="AL100" s="92"/>
      <c r="AM100" s="92">
        <v>35</v>
      </c>
      <c r="AN100" s="92">
        <v>0</v>
      </c>
      <c r="AO100" s="92">
        <v>0</v>
      </c>
      <c r="AP100" s="92">
        <v>0</v>
      </c>
      <c r="AQ100" s="92">
        <v>17</v>
      </c>
      <c r="AR100" s="92">
        <v>962.3</v>
      </c>
      <c r="AS100" s="92">
        <v>567.9</v>
      </c>
      <c r="AT100" s="92">
        <v>17</v>
      </c>
      <c r="AU100" s="92">
        <v>1255.5999999999999</v>
      </c>
      <c r="AV100" s="92"/>
      <c r="AW100" s="92">
        <v>434.8</v>
      </c>
      <c r="AX100" s="92">
        <v>1</v>
      </c>
      <c r="AY100" s="92">
        <v>94.5</v>
      </c>
      <c r="AZ100" s="92">
        <v>64.7</v>
      </c>
      <c r="BA100" s="92"/>
      <c r="BB100" s="92"/>
      <c r="BC100" s="92"/>
      <c r="BD100" s="92"/>
      <c r="BE100" s="92"/>
      <c r="BF100" s="92"/>
      <c r="BG100" s="92"/>
      <c r="BH100" s="92"/>
      <c r="BI100" s="92"/>
      <c r="BJ100" s="92"/>
      <c r="BK100" s="61"/>
      <c r="BL100" s="61">
        <v>684</v>
      </c>
      <c r="BM100" s="61" t="s">
        <v>90</v>
      </c>
      <c r="BN100" s="62" t="s">
        <v>4</v>
      </c>
      <c r="BO100" s="62"/>
      <c r="BP100" s="63" t="s">
        <v>501</v>
      </c>
      <c r="BQ100" s="64" t="s">
        <v>5</v>
      </c>
      <c r="BR100" s="65">
        <v>6032241</v>
      </c>
      <c r="BS100" s="67"/>
      <c r="BT100" s="67"/>
      <c r="BU100" s="66">
        <v>6032241</v>
      </c>
      <c r="BV100" s="69"/>
      <c r="BW100" s="69"/>
      <c r="BX100" s="69"/>
      <c r="BY100" s="69"/>
      <c r="BZ100" s="69"/>
      <c r="CA100" s="69"/>
      <c r="CB100" s="69"/>
      <c r="CC100" s="69"/>
      <c r="CD100" s="69"/>
      <c r="CE100" s="69"/>
      <c r="CF100" s="69"/>
      <c r="CG100" s="69"/>
      <c r="CH100" s="69"/>
      <c r="CI100" s="69"/>
      <c r="CJ100" s="69"/>
      <c r="CK100" s="69"/>
      <c r="CL100" s="69"/>
      <c r="CM100" s="69"/>
      <c r="CN100" s="69"/>
      <c r="CO100" s="69"/>
      <c r="CP100" s="69">
        <v>2442</v>
      </c>
      <c r="CQ100" s="70" t="s">
        <v>345</v>
      </c>
      <c r="CR100" s="71" t="s">
        <v>91</v>
      </c>
      <c r="CS100" s="72">
        <v>533</v>
      </c>
      <c r="CT100" s="73" t="s">
        <v>6</v>
      </c>
      <c r="CU100" s="74">
        <v>64.2</v>
      </c>
      <c r="CV100" s="77">
        <v>26.5</v>
      </c>
      <c r="CW100" s="76">
        <v>2505.2915524545233</v>
      </c>
      <c r="CX100" s="77">
        <v>160839.71766758041</v>
      </c>
      <c r="CY100" s="78" t="s">
        <v>420</v>
      </c>
      <c r="CZ100" s="79"/>
      <c r="DA100" s="80"/>
      <c r="DB100" s="20"/>
      <c r="DC100" s="81"/>
      <c r="DD100" s="82"/>
      <c r="DE100" s="53"/>
      <c r="DF100" s="53"/>
      <c r="DG100" s="53"/>
      <c r="DH100" s="53"/>
      <c r="DI100" s="53"/>
      <c r="DJ100" s="53"/>
      <c r="DK100" s="53"/>
      <c r="DL100" s="53"/>
      <c r="DM100" s="53"/>
      <c r="DN100" s="83">
        <v>26.5</v>
      </c>
      <c r="DO100" s="90">
        <v>26.5</v>
      </c>
      <c r="DP100" s="90">
        <v>95</v>
      </c>
      <c r="DQ100" s="90">
        <v>71.3</v>
      </c>
      <c r="DR100" s="55">
        <f t="shared" si="11"/>
        <v>580.5</v>
      </c>
      <c r="DS100" s="55">
        <f t="shared" si="12"/>
        <v>0</v>
      </c>
      <c r="DT100" s="84">
        <v>675.5</v>
      </c>
      <c r="DU100" s="21">
        <v>71.3</v>
      </c>
      <c r="DV100" s="55">
        <f t="shared" si="13"/>
        <v>1020109.1266099185</v>
      </c>
      <c r="DW100" s="8">
        <v>1187052.05</v>
      </c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</row>
    <row r="101" spans="1:200" s="1" customFormat="1" ht="63" customHeight="1" x14ac:dyDescent="0.25">
      <c r="A101" s="22">
        <v>97</v>
      </c>
      <c r="B101" s="22">
        <v>2191</v>
      </c>
      <c r="C101" s="22">
        <v>742</v>
      </c>
      <c r="D101" s="22" t="s">
        <v>341</v>
      </c>
      <c r="E101" s="56" t="s">
        <v>89</v>
      </c>
      <c r="F101" s="57">
        <v>759</v>
      </c>
      <c r="G101" s="58" t="s">
        <v>343</v>
      </c>
      <c r="H101" s="61" t="s">
        <v>90</v>
      </c>
      <c r="I101" s="91" t="s">
        <v>92</v>
      </c>
      <c r="J101" s="61">
        <v>7</v>
      </c>
      <c r="K101" s="61">
        <v>771</v>
      </c>
      <c r="L101" s="61" t="s">
        <v>90</v>
      </c>
      <c r="M101" s="61"/>
      <c r="N101" s="59">
        <v>4378.7</v>
      </c>
      <c r="O101" s="59">
        <v>348.7</v>
      </c>
      <c r="P101" s="92">
        <v>4030</v>
      </c>
      <c r="Q101" s="61">
        <v>1976</v>
      </c>
      <c r="R101" s="61" t="s">
        <v>312</v>
      </c>
      <c r="S101" s="61">
        <v>1986</v>
      </c>
      <c r="T101" s="61">
        <v>9</v>
      </c>
      <c r="U101" s="61">
        <v>2</v>
      </c>
      <c r="V101" s="61">
        <v>8</v>
      </c>
      <c r="W101" s="92">
        <v>3086</v>
      </c>
      <c r="X101" s="92">
        <v>658</v>
      </c>
      <c r="Y101" s="92">
        <v>16911</v>
      </c>
      <c r="Z101" s="92">
        <v>4213.8999999999996</v>
      </c>
      <c r="AA101" s="92"/>
      <c r="AB101" s="92"/>
      <c r="AC101" s="92">
        <v>3865.2</v>
      </c>
      <c r="AD101" s="92">
        <v>2633.2</v>
      </c>
      <c r="AE101" s="92">
        <v>4030</v>
      </c>
      <c r="AF101" s="92">
        <v>348.7</v>
      </c>
      <c r="AG101" s="92"/>
      <c r="AH101" s="92"/>
      <c r="AI101" s="92">
        <v>50.1</v>
      </c>
      <c r="AJ101" s="92">
        <v>50.1</v>
      </c>
      <c r="AK101" s="92"/>
      <c r="AL101" s="92"/>
      <c r="AM101" s="92">
        <v>72</v>
      </c>
      <c r="AN101" s="92"/>
      <c r="AO101" s="92"/>
      <c r="AP101" s="92"/>
      <c r="AQ101" s="92">
        <v>18</v>
      </c>
      <c r="AR101" s="92">
        <v>788.3</v>
      </c>
      <c r="AS101" s="92">
        <v>497.3</v>
      </c>
      <c r="AT101" s="92">
        <v>54</v>
      </c>
      <c r="AU101" s="92">
        <v>3076.9</v>
      </c>
      <c r="AV101" s="92"/>
      <c r="AW101" s="92">
        <v>2135.9</v>
      </c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  <c r="BI101" s="92"/>
      <c r="BJ101" s="92"/>
      <c r="BK101" s="61"/>
      <c r="BL101" s="61">
        <v>771</v>
      </c>
      <c r="BM101" s="61" t="s">
        <v>90</v>
      </c>
      <c r="BN101" s="62" t="s">
        <v>93</v>
      </c>
      <c r="BO101" s="62"/>
      <c r="BP101" s="63" t="s">
        <v>502</v>
      </c>
      <c r="BQ101" s="64" t="s">
        <v>94</v>
      </c>
      <c r="BR101" s="65">
        <v>30177375</v>
      </c>
      <c r="BS101" s="67"/>
      <c r="BT101" s="67"/>
      <c r="BU101" s="66">
        <v>30177375</v>
      </c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  <c r="CO101" s="69"/>
      <c r="CP101" s="69">
        <v>2529</v>
      </c>
      <c r="CQ101" s="70" t="s">
        <v>345</v>
      </c>
      <c r="CR101" s="71" t="s">
        <v>91</v>
      </c>
      <c r="CS101" s="72">
        <v>660</v>
      </c>
      <c r="CT101" s="73" t="s">
        <v>95</v>
      </c>
      <c r="CU101" s="74">
        <v>348.7</v>
      </c>
      <c r="CV101" s="77">
        <v>50.1</v>
      </c>
      <c r="CW101" s="76">
        <v>6891.8571722200659</v>
      </c>
      <c r="CX101" s="77">
        <v>2403190.5959531367</v>
      </c>
      <c r="CY101" s="78" t="s">
        <v>436</v>
      </c>
      <c r="CZ101" s="79"/>
      <c r="DA101" s="80"/>
      <c r="DB101" s="20"/>
      <c r="DC101" s="81"/>
      <c r="DD101" s="82"/>
      <c r="DE101" s="53"/>
      <c r="DF101" s="53"/>
      <c r="DG101" s="53"/>
      <c r="DH101" s="53"/>
      <c r="DI101" s="53"/>
      <c r="DJ101" s="53"/>
      <c r="DK101" s="53"/>
      <c r="DL101" s="53"/>
      <c r="DM101" s="53"/>
      <c r="DN101" s="83">
        <v>50.1</v>
      </c>
      <c r="DO101" s="90">
        <v>50.1</v>
      </c>
      <c r="DP101" s="90">
        <v>20.6</v>
      </c>
      <c r="DQ101" s="90">
        <v>20.6</v>
      </c>
      <c r="DR101" s="55">
        <f t="shared" si="11"/>
        <v>401.2</v>
      </c>
      <c r="DS101" s="55">
        <f t="shared" si="12"/>
        <v>0</v>
      </c>
      <c r="DT101" s="84">
        <v>421.8</v>
      </c>
      <c r="DU101" s="21">
        <v>20.6</v>
      </c>
      <c r="DV101" s="55">
        <f>DR101*DW101/DT101</f>
        <v>5053422.3380843997</v>
      </c>
      <c r="DW101" s="8">
        <v>5312895.17</v>
      </c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</row>
    <row r="102" spans="1:200" s="1" customFormat="1" ht="63" customHeight="1" x14ac:dyDescent="0.25">
      <c r="A102" s="22">
        <v>98</v>
      </c>
      <c r="B102" s="22">
        <v>2206</v>
      </c>
      <c r="C102" s="22">
        <v>470</v>
      </c>
      <c r="D102" s="22" t="s">
        <v>341</v>
      </c>
      <c r="E102" s="56" t="s">
        <v>89</v>
      </c>
      <c r="F102" s="57">
        <v>774</v>
      </c>
      <c r="G102" s="58" t="s">
        <v>343</v>
      </c>
      <c r="H102" s="61" t="s">
        <v>90</v>
      </c>
      <c r="I102" s="91" t="s">
        <v>29</v>
      </c>
      <c r="J102" s="61">
        <v>4</v>
      </c>
      <c r="K102" s="61">
        <v>839</v>
      </c>
      <c r="L102" s="61" t="s">
        <v>90</v>
      </c>
      <c r="M102" s="61"/>
      <c r="N102" s="59">
        <v>3326.2</v>
      </c>
      <c r="O102" s="59">
        <v>128.5</v>
      </c>
      <c r="P102" s="92">
        <v>3197.7</v>
      </c>
      <c r="Q102" s="61">
        <v>2000</v>
      </c>
      <c r="R102" s="61" t="s">
        <v>307</v>
      </c>
      <c r="S102" s="61">
        <v>14</v>
      </c>
      <c r="T102" s="61">
        <v>1</v>
      </c>
      <c r="U102" s="61">
        <v>2000</v>
      </c>
      <c r="V102" s="61" t="s">
        <v>249</v>
      </c>
      <c r="W102" s="92"/>
      <c r="X102" s="92"/>
      <c r="Y102" s="92">
        <v>17206</v>
      </c>
      <c r="Z102" s="92"/>
      <c r="AA102" s="92">
        <v>3209.5</v>
      </c>
      <c r="AB102" s="92"/>
      <c r="AC102" s="92">
        <v>3074.6</v>
      </c>
      <c r="AD102" s="92">
        <v>1680.1</v>
      </c>
      <c r="AE102" s="92">
        <v>3197.7</v>
      </c>
      <c r="AF102" s="92">
        <v>128.5</v>
      </c>
      <c r="AG102" s="92"/>
      <c r="AH102" s="92"/>
      <c r="AI102" s="92">
        <v>91.1</v>
      </c>
      <c r="AJ102" s="92">
        <v>91.1</v>
      </c>
      <c r="AK102" s="92">
        <v>37.4</v>
      </c>
      <c r="AL102" s="92"/>
      <c r="AM102" s="92">
        <v>49</v>
      </c>
      <c r="AN102" s="92">
        <v>9</v>
      </c>
      <c r="AO102" s="92">
        <v>355.3</v>
      </c>
      <c r="AP102" s="92">
        <v>152.1</v>
      </c>
      <c r="AQ102" s="92">
        <v>8</v>
      </c>
      <c r="AR102" s="92">
        <v>476</v>
      </c>
      <c r="AS102" s="92">
        <v>249.2</v>
      </c>
      <c r="AT102" s="92">
        <v>31</v>
      </c>
      <c r="AU102" s="92">
        <v>2122.1</v>
      </c>
      <c r="AV102" s="92"/>
      <c r="AW102" s="92">
        <v>1203.2</v>
      </c>
      <c r="AX102" s="92">
        <v>1</v>
      </c>
      <c r="AY102" s="92">
        <v>121.2</v>
      </c>
      <c r="AZ102" s="92">
        <v>75.599999999999994</v>
      </c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  <c r="BK102" s="92"/>
      <c r="BL102" s="61">
        <v>839</v>
      </c>
      <c r="BM102" s="61" t="s">
        <v>90</v>
      </c>
      <c r="BN102" s="62" t="s">
        <v>30</v>
      </c>
      <c r="BO102" s="62"/>
      <c r="BP102" s="63" t="s">
        <v>503</v>
      </c>
      <c r="BQ102" s="64" t="s">
        <v>31</v>
      </c>
      <c r="BR102" s="65">
        <v>19726102</v>
      </c>
      <c r="BS102" s="65"/>
      <c r="BT102" s="65"/>
      <c r="BU102" s="66">
        <v>19726102</v>
      </c>
      <c r="BV102" s="69"/>
      <c r="BW102" s="69"/>
      <c r="BX102" s="69"/>
      <c r="BY102" s="69"/>
      <c r="BZ102" s="69"/>
      <c r="CA102" s="69"/>
      <c r="CB102" s="69"/>
      <c r="CC102" s="69"/>
      <c r="CD102" s="69"/>
      <c r="CE102" s="69"/>
      <c r="CF102" s="69"/>
      <c r="CG102" s="69"/>
      <c r="CH102" s="69"/>
      <c r="CI102" s="69"/>
      <c r="CJ102" s="69"/>
      <c r="CK102" s="69"/>
      <c r="CL102" s="69"/>
      <c r="CM102" s="69"/>
      <c r="CN102" s="69"/>
      <c r="CO102" s="69"/>
      <c r="CP102" s="69">
        <v>2597</v>
      </c>
      <c r="CQ102" s="70" t="s">
        <v>345</v>
      </c>
      <c r="CR102" s="71" t="s">
        <v>91</v>
      </c>
      <c r="CS102" s="72">
        <v>537</v>
      </c>
      <c r="CT102" s="73" t="s">
        <v>32</v>
      </c>
      <c r="CU102" s="74">
        <v>128.5</v>
      </c>
      <c r="CV102" s="77">
        <v>91.1</v>
      </c>
      <c r="CW102" s="76">
        <v>5930.5219169021711</v>
      </c>
      <c r="CX102" s="77">
        <v>762072.06632192899</v>
      </c>
      <c r="CY102" s="78" t="s">
        <v>427</v>
      </c>
      <c r="CZ102" s="79"/>
      <c r="DA102" s="80"/>
      <c r="DB102" s="20"/>
      <c r="DC102" s="81"/>
      <c r="DD102" s="82"/>
      <c r="DE102" s="53"/>
      <c r="DF102" s="53"/>
      <c r="DG102" s="53"/>
      <c r="DH102" s="53"/>
      <c r="DI102" s="53"/>
      <c r="DJ102" s="53"/>
      <c r="DK102" s="53"/>
      <c r="DL102" s="53"/>
      <c r="DM102" s="53"/>
      <c r="DN102" s="83">
        <v>118.6</v>
      </c>
      <c r="DO102" s="90">
        <v>91.1</v>
      </c>
      <c r="DP102" s="90">
        <v>87.7</v>
      </c>
      <c r="DQ102" s="90">
        <v>87.7</v>
      </c>
      <c r="DR102" s="55">
        <f t="shared" si="11"/>
        <v>376</v>
      </c>
      <c r="DS102" s="55">
        <f t="shared" si="12"/>
        <v>376</v>
      </c>
      <c r="DT102" s="84">
        <v>463.7</v>
      </c>
      <c r="DU102" s="21">
        <v>463.7</v>
      </c>
      <c r="DV102" s="55">
        <f>DR102*DW102/DT102</f>
        <v>1134373.8203148588</v>
      </c>
      <c r="DW102" s="8">
        <v>1398960.48</v>
      </c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</row>
    <row r="103" spans="1:200" s="1" customFormat="1" ht="63" customHeight="1" x14ac:dyDescent="0.25">
      <c r="A103" s="22">
        <v>99</v>
      </c>
      <c r="B103" s="22">
        <v>2207</v>
      </c>
      <c r="C103" s="22">
        <v>745</v>
      </c>
      <c r="D103" s="22" t="s">
        <v>341</v>
      </c>
      <c r="E103" s="56" t="s">
        <v>89</v>
      </c>
      <c r="F103" s="57">
        <v>775</v>
      </c>
      <c r="G103" s="58" t="s">
        <v>343</v>
      </c>
      <c r="H103" s="61" t="s">
        <v>90</v>
      </c>
      <c r="I103" s="91" t="s">
        <v>33</v>
      </c>
      <c r="J103" s="61">
        <v>8</v>
      </c>
      <c r="K103" s="61">
        <v>856</v>
      </c>
      <c r="L103" s="61" t="s">
        <v>90</v>
      </c>
      <c r="M103" s="61"/>
      <c r="N103" s="59">
        <v>4602.7</v>
      </c>
      <c r="O103" s="59">
        <v>881.6</v>
      </c>
      <c r="P103" s="92">
        <v>3721.1</v>
      </c>
      <c r="Q103" s="61">
        <v>1979</v>
      </c>
      <c r="R103" s="61" t="s">
        <v>307</v>
      </c>
      <c r="S103" s="61">
        <v>9</v>
      </c>
      <c r="T103" s="61">
        <v>2</v>
      </c>
      <c r="U103" s="61">
        <v>1995</v>
      </c>
      <c r="V103" s="61">
        <v>14</v>
      </c>
      <c r="W103" s="92">
        <v>2205</v>
      </c>
      <c r="X103" s="92">
        <v>1169</v>
      </c>
      <c r="Y103" s="92">
        <v>20695</v>
      </c>
      <c r="Z103" s="92"/>
      <c r="AA103" s="92">
        <v>4478.7</v>
      </c>
      <c r="AB103" s="92"/>
      <c r="AC103" s="92">
        <v>3597.1</v>
      </c>
      <c r="AD103" s="92">
        <v>2147.5</v>
      </c>
      <c r="AE103" s="92">
        <v>3721.1</v>
      </c>
      <c r="AF103" s="92">
        <v>881.6</v>
      </c>
      <c r="AG103" s="92"/>
      <c r="AH103" s="92"/>
      <c r="AI103" s="92">
        <v>100.3</v>
      </c>
      <c r="AJ103" s="92">
        <v>50.4</v>
      </c>
      <c r="AK103" s="92"/>
      <c r="AL103" s="92"/>
      <c r="AM103" s="92">
        <v>64</v>
      </c>
      <c r="AN103" s="92"/>
      <c r="AO103" s="92"/>
      <c r="AP103" s="92"/>
      <c r="AQ103" s="92">
        <v>40</v>
      </c>
      <c r="AR103" s="92">
        <v>2015</v>
      </c>
      <c r="AS103" s="92">
        <v>1151.3</v>
      </c>
      <c r="AT103" s="92">
        <v>24</v>
      </c>
      <c r="AU103" s="92">
        <v>1582.1</v>
      </c>
      <c r="AV103" s="92"/>
      <c r="AW103" s="92">
        <v>996.2</v>
      </c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  <c r="BK103" s="92"/>
      <c r="BL103" s="61">
        <v>856</v>
      </c>
      <c r="BM103" s="61" t="s">
        <v>90</v>
      </c>
      <c r="BN103" s="62" t="s">
        <v>34</v>
      </c>
      <c r="BO103" s="62"/>
      <c r="BP103" s="63" t="s">
        <v>504</v>
      </c>
      <c r="BQ103" s="64" t="s">
        <v>35</v>
      </c>
      <c r="BR103" s="65">
        <v>41004222</v>
      </c>
      <c r="BS103" s="67"/>
      <c r="BT103" s="67"/>
      <c r="BU103" s="66">
        <v>41004222</v>
      </c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  <c r="CO103" s="69"/>
      <c r="CP103" s="69">
        <v>2614</v>
      </c>
      <c r="CQ103" s="70" t="s">
        <v>345</v>
      </c>
      <c r="CR103" s="71" t="s">
        <v>91</v>
      </c>
      <c r="CS103" s="72">
        <v>587</v>
      </c>
      <c r="CT103" s="73" t="s">
        <v>36</v>
      </c>
      <c r="CU103" s="74">
        <v>881.6</v>
      </c>
      <c r="CV103" s="77">
        <v>100.3</v>
      </c>
      <c r="CW103" s="76">
        <v>8908.7322658439607</v>
      </c>
      <c r="CX103" s="77">
        <v>7853938.3655680362</v>
      </c>
      <c r="CY103" s="78" t="s">
        <v>438</v>
      </c>
      <c r="CZ103" s="79"/>
      <c r="DA103" s="80"/>
      <c r="DB103" s="20"/>
      <c r="DC103" s="81"/>
      <c r="DD103" s="82"/>
      <c r="DE103" s="53"/>
      <c r="DF103" s="53"/>
      <c r="DG103" s="53"/>
      <c r="DH103" s="53"/>
      <c r="DI103" s="53"/>
      <c r="DJ103" s="53"/>
      <c r="DK103" s="53"/>
      <c r="DL103" s="53"/>
      <c r="DM103" s="53"/>
      <c r="DN103" s="83">
        <v>100.3</v>
      </c>
      <c r="DO103" s="90">
        <v>100.3</v>
      </c>
      <c r="DP103" s="90">
        <v>10.3</v>
      </c>
      <c r="DQ103" s="90">
        <v>0</v>
      </c>
      <c r="DR103" s="55">
        <f t="shared" si="11"/>
        <v>256.59999999999997</v>
      </c>
      <c r="DS103" s="55">
        <f t="shared" si="12"/>
        <v>0</v>
      </c>
      <c r="DT103" s="84">
        <v>266.89999999999998</v>
      </c>
      <c r="DU103" s="21">
        <v>0</v>
      </c>
      <c r="DV103" s="55">
        <f>DR103*DW103/DT103</f>
        <v>1209119.5145672536</v>
      </c>
      <c r="DW103" s="8">
        <v>1257653.93</v>
      </c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</row>
    <row r="104" spans="1:200" s="1" customFormat="1" ht="63" customHeight="1" x14ac:dyDescent="0.25">
      <c r="A104" s="22">
        <v>100</v>
      </c>
      <c r="B104" s="22">
        <v>2208</v>
      </c>
      <c r="C104" s="22">
        <v>743</v>
      </c>
      <c r="D104" s="22" t="s">
        <v>341</v>
      </c>
      <c r="E104" s="56" t="s">
        <v>89</v>
      </c>
      <c r="F104" s="57">
        <v>776</v>
      </c>
      <c r="G104" s="58" t="s">
        <v>343</v>
      </c>
      <c r="H104" s="61" t="s">
        <v>90</v>
      </c>
      <c r="I104" s="91" t="s">
        <v>37</v>
      </c>
      <c r="J104" s="61">
        <v>6</v>
      </c>
      <c r="K104" s="61">
        <v>886</v>
      </c>
      <c r="L104" s="61" t="s">
        <v>90</v>
      </c>
      <c r="M104" s="61"/>
      <c r="N104" s="59">
        <v>1935.9</v>
      </c>
      <c r="O104" s="59">
        <v>282.60000000000002</v>
      </c>
      <c r="P104" s="92">
        <v>1653.3</v>
      </c>
      <c r="Q104" s="61">
        <v>1962</v>
      </c>
      <c r="R104" s="61" t="s">
        <v>307</v>
      </c>
      <c r="S104" s="61">
        <v>5</v>
      </c>
      <c r="T104" s="61">
        <v>2</v>
      </c>
      <c r="U104" s="61">
        <v>1980</v>
      </c>
      <c r="V104" s="61">
        <v>22</v>
      </c>
      <c r="W104" s="92">
        <v>2156</v>
      </c>
      <c r="X104" s="92">
        <v>459</v>
      </c>
      <c r="Y104" s="92">
        <v>7793</v>
      </c>
      <c r="Z104" s="92"/>
      <c r="AA104" s="92">
        <v>1935.9</v>
      </c>
      <c r="AB104" s="92"/>
      <c r="AC104" s="92">
        <v>1653.3</v>
      </c>
      <c r="AD104" s="92">
        <v>1064.7</v>
      </c>
      <c r="AE104" s="92">
        <v>1653.3</v>
      </c>
      <c r="AF104" s="92">
        <v>282.60000000000002</v>
      </c>
      <c r="AG104" s="92"/>
      <c r="AH104" s="92"/>
      <c r="AI104" s="92"/>
      <c r="AJ104" s="92">
        <v>85.6</v>
      </c>
      <c r="AK104" s="92"/>
      <c r="AL104" s="92"/>
      <c r="AM104" s="92">
        <v>41</v>
      </c>
      <c r="AN104" s="92">
        <v>10</v>
      </c>
      <c r="AO104" s="92">
        <v>307.39999999999998</v>
      </c>
      <c r="AP104" s="92">
        <v>185.8</v>
      </c>
      <c r="AQ104" s="92">
        <v>31</v>
      </c>
      <c r="AR104" s="92">
        <v>1345.9</v>
      </c>
      <c r="AS104" s="92">
        <v>878.9</v>
      </c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  <c r="BI104" s="92"/>
      <c r="BJ104" s="92"/>
      <c r="BK104" s="92"/>
      <c r="BL104" s="61">
        <v>886</v>
      </c>
      <c r="BM104" s="61" t="s">
        <v>90</v>
      </c>
      <c r="BN104" s="62"/>
      <c r="BO104" s="62"/>
      <c r="BP104" s="63" t="s">
        <v>505</v>
      </c>
      <c r="BQ104" s="64" t="s">
        <v>38</v>
      </c>
      <c r="BR104" s="65">
        <v>12939194</v>
      </c>
      <c r="BS104" s="67"/>
      <c r="BT104" s="67"/>
      <c r="BU104" s="66">
        <v>12939194</v>
      </c>
      <c r="BV104" s="69"/>
      <c r="BW104" s="69"/>
      <c r="BX104" s="69"/>
      <c r="BY104" s="69"/>
      <c r="BZ104" s="69"/>
      <c r="CA104" s="69"/>
      <c r="CB104" s="69"/>
      <c r="CC104" s="69"/>
      <c r="CD104" s="69"/>
      <c r="CE104" s="69"/>
      <c r="CF104" s="69"/>
      <c r="CG104" s="69"/>
      <c r="CH104" s="69"/>
      <c r="CI104" s="69"/>
      <c r="CJ104" s="69"/>
      <c r="CK104" s="69"/>
      <c r="CL104" s="69"/>
      <c r="CM104" s="69"/>
      <c r="CN104" s="69"/>
      <c r="CO104" s="69"/>
      <c r="CP104" s="69">
        <v>2643</v>
      </c>
      <c r="CQ104" s="70" t="s">
        <v>345</v>
      </c>
      <c r="CR104" s="71" t="s">
        <v>91</v>
      </c>
      <c r="CS104" s="72">
        <v>701</v>
      </c>
      <c r="CT104" s="73" t="s">
        <v>39</v>
      </c>
      <c r="CU104" s="74">
        <v>282.60000000000002</v>
      </c>
      <c r="CV104" s="77"/>
      <c r="CW104" s="76">
        <v>6683.8132134924317</v>
      </c>
      <c r="CX104" s="77">
        <v>1888845.6141329613</v>
      </c>
      <c r="CY104" s="78" t="s">
        <v>439</v>
      </c>
      <c r="CZ104" s="79"/>
      <c r="DA104" s="80"/>
      <c r="DB104" s="20"/>
      <c r="DC104" s="81"/>
      <c r="DD104" s="82"/>
      <c r="DE104" s="53"/>
      <c r="DF104" s="53"/>
      <c r="DG104" s="53"/>
      <c r="DH104" s="53"/>
      <c r="DI104" s="53"/>
      <c r="DJ104" s="53"/>
      <c r="DK104" s="53"/>
      <c r="DL104" s="53"/>
      <c r="DM104" s="53"/>
      <c r="DN104" s="83">
        <v>47.7</v>
      </c>
      <c r="DO104" s="90">
        <v>0</v>
      </c>
      <c r="DP104" s="90">
        <v>12.8</v>
      </c>
      <c r="DQ104" s="90">
        <v>12.8</v>
      </c>
      <c r="DR104" s="55">
        <f t="shared" si="11"/>
        <v>701.7</v>
      </c>
      <c r="DS104" s="55">
        <f t="shared" si="12"/>
        <v>336</v>
      </c>
      <c r="DT104" s="84">
        <v>714.5</v>
      </c>
      <c r="DU104" s="21">
        <v>348.8</v>
      </c>
      <c r="DV104" s="55">
        <f>DR104*DW104/DT104</f>
        <v>2709225.6147291814</v>
      </c>
      <c r="DW104" s="8">
        <v>2758645.72</v>
      </c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</row>
    <row r="105" spans="1:200" s="1" customFormat="1" ht="63" customHeight="1" x14ac:dyDescent="0.25">
      <c r="A105" s="22">
        <v>101</v>
      </c>
      <c r="B105" s="22">
        <v>2216</v>
      </c>
      <c r="C105" s="22">
        <v>400</v>
      </c>
      <c r="D105" s="22" t="s">
        <v>341</v>
      </c>
      <c r="E105" s="56" t="s">
        <v>89</v>
      </c>
      <c r="F105" s="57">
        <v>784</v>
      </c>
      <c r="G105" s="58" t="s">
        <v>343</v>
      </c>
      <c r="H105" s="61" t="s">
        <v>90</v>
      </c>
      <c r="I105" s="91" t="s">
        <v>122</v>
      </c>
      <c r="J105" s="61">
        <v>3</v>
      </c>
      <c r="K105" s="61">
        <v>987</v>
      </c>
      <c r="L105" s="61" t="s">
        <v>90</v>
      </c>
      <c r="M105" s="61"/>
      <c r="N105" s="59">
        <v>1642.9</v>
      </c>
      <c r="O105" s="59">
        <v>324.7</v>
      </c>
      <c r="P105" s="92">
        <v>1318.2</v>
      </c>
      <c r="Q105" s="61">
        <v>1967</v>
      </c>
      <c r="R105" s="61" t="s">
        <v>307</v>
      </c>
      <c r="S105" s="61">
        <v>1987</v>
      </c>
      <c r="T105" s="61">
        <v>4</v>
      </c>
      <c r="U105" s="61">
        <v>2</v>
      </c>
      <c r="V105" s="61">
        <v>16</v>
      </c>
      <c r="W105" s="92">
        <v>2356</v>
      </c>
      <c r="X105" s="92">
        <v>477</v>
      </c>
      <c r="Y105" s="92">
        <v>6076</v>
      </c>
      <c r="Z105" s="92"/>
      <c r="AA105" s="92">
        <v>1642.9</v>
      </c>
      <c r="AB105" s="92"/>
      <c r="AC105" s="92">
        <v>1318.2</v>
      </c>
      <c r="AD105" s="92">
        <v>868.8</v>
      </c>
      <c r="AE105" s="92">
        <v>1318.2</v>
      </c>
      <c r="AF105" s="92">
        <v>324.7</v>
      </c>
      <c r="AG105" s="92"/>
      <c r="AH105" s="92"/>
      <c r="AI105" s="92">
        <v>16.2</v>
      </c>
      <c r="AJ105" s="92">
        <v>16.2</v>
      </c>
      <c r="AK105" s="92"/>
      <c r="AL105" s="92"/>
      <c r="AM105" s="92">
        <v>32</v>
      </c>
      <c r="AN105" s="92">
        <v>16</v>
      </c>
      <c r="AO105" s="92">
        <v>509.1</v>
      </c>
      <c r="AP105" s="92">
        <v>288.7</v>
      </c>
      <c r="AQ105" s="92">
        <v>8</v>
      </c>
      <c r="AR105" s="92">
        <v>349.9</v>
      </c>
      <c r="AS105" s="92">
        <v>238.6</v>
      </c>
      <c r="AT105" s="92">
        <v>8</v>
      </c>
      <c r="AU105" s="92">
        <v>459.2</v>
      </c>
      <c r="AV105" s="92"/>
      <c r="AW105" s="92">
        <v>341.5</v>
      </c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61"/>
      <c r="BL105" s="61">
        <v>987</v>
      </c>
      <c r="BM105" s="61" t="s">
        <v>90</v>
      </c>
      <c r="BN105" s="62"/>
      <c r="BO105" s="62"/>
      <c r="BP105" s="63" t="s">
        <v>551</v>
      </c>
      <c r="BQ105" s="64" t="s">
        <v>123</v>
      </c>
      <c r="BR105" s="65">
        <v>7358524</v>
      </c>
      <c r="BS105" s="67"/>
      <c r="BT105" s="67"/>
      <c r="BU105" s="66">
        <v>7358524</v>
      </c>
      <c r="BV105" s="69"/>
      <c r="BW105" s="69"/>
      <c r="BX105" s="69"/>
      <c r="BY105" s="69"/>
      <c r="BZ105" s="69"/>
      <c r="CA105" s="69"/>
      <c r="CB105" s="69"/>
      <c r="CC105" s="69"/>
      <c r="CD105" s="69"/>
      <c r="CE105" s="69"/>
      <c r="CF105" s="69"/>
      <c r="CG105" s="69"/>
      <c r="CH105" s="69"/>
      <c r="CI105" s="69"/>
      <c r="CJ105" s="69"/>
      <c r="CK105" s="69"/>
      <c r="CL105" s="69"/>
      <c r="CM105" s="69"/>
      <c r="CN105" s="69"/>
      <c r="CO105" s="69"/>
      <c r="CP105" s="69">
        <v>2742</v>
      </c>
      <c r="CQ105" s="70" t="s">
        <v>345</v>
      </c>
      <c r="CR105" s="71" t="s">
        <v>91</v>
      </c>
      <c r="CS105" s="72">
        <v>772</v>
      </c>
      <c r="CT105" s="73" t="s">
        <v>124</v>
      </c>
      <c r="CU105" s="74">
        <v>324.7</v>
      </c>
      <c r="CV105" s="77">
        <v>16.2</v>
      </c>
      <c r="CW105" s="76">
        <v>4478.9847221376831</v>
      </c>
      <c r="CX105" s="77">
        <v>1454326.3392781056</v>
      </c>
      <c r="CY105" s="78" t="s">
        <v>419</v>
      </c>
      <c r="CZ105" s="79"/>
      <c r="DA105" s="80"/>
      <c r="DB105" s="20"/>
      <c r="DC105" s="81"/>
      <c r="DD105" s="82"/>
      <c r="DE105" s="53"/>
      <c r="DF105" s="53"/>
      <c r="DG105" s="53"/>
      <c r="DH105" s="53"/>
      <c r="DI105" s="53"/>
      <c r="DJ105" s="53"/>
      <c r="DK105" s="53"/>
      <c r="DL105" s="53"/>
      <c r="DM105" s="53"/>
      <c r="DN105" s="83">
        <v>16.2</v>
      </c>
      <c r="DO105" s="90">
        <v>16.2</v>
      </c>
      <c r="DP105" s="90">
        <v>65.400000000000006</v>
      </c>
      <c r="DQ105" s="90">
        <v>65.400000000000006</v>
      </c>
      <c r="DR105" s="55">
        <f t="shared" si="11"/>
        <v>59.599999999999994</v>
      </c>
      <c r="DS105" s="55">
        <f t="shared" si="12"/>
        <v>0</v>
      </c>
      <c r="DT105" s="84">
        <v>125</v>
      </c>
      <c r="DU105" s="21">
        <v>65.400000000000006</v>
      </c>
      <c r="DV105" s="55">
        <f>DR105*DW105/DT105</f>
        <v>375079.57382400002</v>
      </c>
      <c r="DW105" s="8">
        <v>786660.18</v>
      </c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</row>
    <row r="106" spans="1:200" s="1" customFormat="1" ht="41.25" customHeight="1" x14ac:dyDescent="0.25">
      <c r="A106" s="115" t="s">
        <v>445</v>
      </c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  <c r="AO106" s="115"/>
      <c r="AP106" s="115"/>
      <c r="AQ106" s="115"/>
      <c r="AR106" s="115"/>
      <c r="AS106" s="115"/>
      <c r="AT106" s="115"/>
      <c r="AU106" s="115"/>
      <c r="AV106" s="115"/>
      <c r="AW106" s="115"/>
      <c r="AX106" s="115"/>
      <c r="AY106" s="115"/>
      <c r="AZ106" s="115"/>
      <c r="BA106" s="115"/>
      <c r="BB106" s="115"/>
      <c r="BC106" s="115"/>
      <c r="BD106" s="115"/>
      <c r="BE106" s="115"/>
      <c r="BF106" s="115"/>
      <c r="BG106" s="115"/>
      <c r="BH106" s="115"/>
      <c r="BI106" s="115"/>
      <c r="BJ106" s="115"/>
      <c r="BK106" s="115"/>
      <c r="BL106" s="115"/>
      <c r="BM106" s="115"/>
      <c r="BN106" s="115"/>
      <c r="BO106" s="115"/>
      <c r="BP106" s="115"/>
      <c r="BQ106" s="98"/>
      <c r="BR106" s="99"/>
      <c r="BS106" s="99"/>
      <c r="BT106" s="99"/>
      <c r="BU106" s="100"/>
      <c r="BV106" s="53"/>
      <c r="BW106" s="53"/>
      <c r="BX106" s="53"/>
      <c r="BY106" s="53"/>
      <c r="BZ106" s="53"/>
      <c r="CA106" s="53"/>
      <c r="CB106" s="53"/>
      <c r="CC106" s="53"/>
      <c r="CD106" s="53"/>
      <c r="CE106" s="53"/>
      <c r="CF106" s="53"/>
      <c r="CG106" s="53"/>
      <c r="CH106" s="53"/>
      <c r="CI106" s="53"/>
      <c r="CJ106" s="53"/>
      <c r="CK106" s="53"/>
      <c r="CL106" s="53"/>
      <c r="CM106" s="53"/>
      <c r="CN106" s="53"/>
      <c r="CO106" s="53"/>
      <c r="CP106" s="53"/>
      <c r="CQ106" s="101"/>
      <c r="CR106" s="102"/>
      <c r="CS106" s="103"/>
      <c r="CT106" s="104"/>
      <c r="CU106" s="105"/>
      <c r="CV106" s="106"/>
      <c r="CW106" s="106"/>
      <c r="CX106" s="106"/>
      <c r="CY106" s="19"/>
      <c r="CZ106" s="107"/>
      <c r="DA106" s="108"/>
      <c r="DB106" s="19"/>
      <c r="DC106" s="53"/>
      <c r="DD106" s="109"/>
      <c r="DE106" s="53"/>
      <c r="DF106" s="53"/>
      <c r="DG106" s="53"/>
      <c r="DH106" s="53"/>
      <c r="DI106" s="53"/>
      <c r="DJ106" s="53"/>
      <c r="DK106" s="53"/>
      <c r="DL106" s="53"/>
      <c r="DM106" s="53"/>
      <c r="DN106" s="83">
        <f>SUM(DN5:DN105)</f>
        <v>5410.800000000002</v>
      </c>
      <c r="DO106" s="83">
        <f>SUM(DO5:DO105)</f>
        <v>4458.800000000002</v>
      </c>
      <c r="DP106" s="83"/>
      <c r="DQ106" s="83"/>
      <c r="DR106" s="55">
        <f t="shared" ref="DR106:DW106" si="14">SUM(DR5:DR105)</f>
        <v>34834.299999999988</v>
      </c>
      <c r="DS106" s="55">
        <f t="shared" si="14"/>
        <v>9263.5999999999985</v>
      </c>
      <c r="DT106" s="55">
        <f t="shared" si="14"/>
        <v>41182.500000000007</v>
      </c>
      <c r="DU106" s="55">
        <f t="shared" si="14"/>
        <v>14495.2</v>
      </c>
      <c r="DV106" s="55">
        <f t="shared" si="14"/>
        <v>224535577.56053773</v>
      </c>
      <c r="DW106" s="8">
        <f t="shared" si="14"/>
        <v>266421886.71999997</v>
      </c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</row>
    <row r="107" spans="1:200" s="2" customFormat="1" ht="60" customHeight="1" x14ac:dyDescent="0.25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  <c r="AF107" s="114"/>
      <c r="AG107" s="114"/>
      <c r="AH107" s="114"/>
      <c r="AI107" s="114"/>
      <c r="AJ107" s="114"/>
      <c r="AK107" s="114"/>
      <c r="AL107" s="114"/>
      <c r="AM107" s="114"/>
      <c r="AN107" s="114"/>
      <c r="AO107" s="114"/>
      <c r="AP107" s="114"/>
      <c r="AQ107" s="114"/>
      <c r="AR107" s="114"/>
      <c r="AS107" s="114"/>
      <c r="AT107" s="114"/>
      <c r="AU107" s="114"/>
      <c r="AV107" s="114"/>
      <c r="AW107" s="114"/>
      <c r="AX107" s="114"/>
      <c r="AY107" s="114"/>
      <c r="AZ107" s="114"/>
      <c r="BA107" s="114"/>
      <c r="BB107" s="114"/>
      <c r="BC107" s="114"/>
      <c r="BD107" s="114"/>
      <c r="BE107" s="114"/>
      <c r="BF107" s="114"/>
      <c r="BG107" s="114"/>
      <c r="BH107" s="114"/>
      <c r="BI107" s="114"/>
      <c r="BJ107" s="114"/>
      <c r="BK107" s="114"/>
      <c r="BL107" s="114"/>
      <c r="BM107" s="114"/>
      <c r="BN107" s="114"/>
      <c r="BO107" s="114"/>
      <c r="BP107" s="114"/>
      <c r="BQ107" s="114"/>
      <c r="BR107" s="114"/>
      <c r="BS107" s="114"/>
      <c r="BT107" s="114"/>
      <c r="BU107" s="114"/>
      <c r="BV107" s="114"/>
      <c r="BW107" s="114"/>
      <c r="BX107" s="114"/>
      <c r="BY107" s="114"/>
      <c r="BZ107" s="114"/>
      <c r="CA107" s="114"/>
      <c r="CB107" s="114"/>
      <c r="CC107" s="114"/>
      <c r="CD107" s="114"/>
      <c r="CE107" s="114"/>
      <c r="CF107" s="114"/>
      <c r="CG107" s="114"/>
      <c r="CH107" s="114"/>
      <c r="CI107" s="114"/>
      <c r="CJ107" s="114"/>
      <c r="CK107" s="114"/>
      <c r="CL107" s="114"/>
      <c r="CM107" s="114"/>
      <c r="CN107" s="114"/>
      <c r="CO107" s="114"/>
      <c r="CP107" s="114"/>
      <c r="CQ107" s="114"/>
      <c r="CR107" s="114"/>
      <c r="CS107" s="114"/>
      <c r="CT107" s="114"/>
      <c r="CU107" s="114"/>
      <c r="CV107" s="114"/>
      <c r="CW107" s="114"/>
      <c r="CX107" s="114"/>
      <c r="CY107" s="114"/>
      <c r="CZ107" s="114"/>
      <c r="DA107" s="114"/>
      <c r="DB107" s="114"/>
      <c r="DC107" s="114"/>
      <c r="DD107" s="114"/>
      <c r="DE107" s="114"/>
      <c r="DF107" s="114"/>
      <c r="DG107" s="114"/>
      <c r="DH107" s="114"/>
      <c r="DI107" s="114"/>
      <c r="DJ107" s="114"/>
      <c r="DK107" s="114"/>
      <c r="DL107" s="114"/>
      <c r="DM107" s="114"/>
      <c r="DN107" s="114"/>
      <c r="DO107" s="114"/>
      <c r="DP107" s="114"/>
      <c r="DQ107" s="114"/>
      <c r="DR107" s="114"/>
      <c r="DS107" s="114"/>
      <c r="DT107" s="114"/>
      <c r="DU107" s="114"/>
      <c r="DV107" s="114"/>
      <c r="DW107" s="114"/>
    </row>
    <row r="108" spans="1:200" s="2" customFormat="1" x14ac:dyDescent="0.25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  <c r="AR108" s="114"/>
      <c r="AS108" s="114"/>
      <c r="AT108" s="114"/>
      <c r="AU108" s="114"/>
      <c r="AV108" s="114"/>
      <c r="AW108" s="114"/>
      <c r="AX108" s="114"/>
      <c r="AY108" s="114"/>
      <c r="AZ108" s="114"/>
      <c r="BA108" s="114"/>
      <c r="BB108" s="114"/>
      <c r="BC108" s="114"/>
      <c r="BD108" s="114"/>
      <c r="BE108" s="114"/>
      <c r="BF108" s="114"/>
      <c r="BG108" s="114"/>
      <c r="BH108" s="114"/>
      <c r="BI108" s="114"/>
      <c r="BJ108" s="114"/>
      <c r="BK108" s="114"/>
      <c r="BL108" s="114"/>
      <c r="BM108" s="114"/>
      <c r="BN108" s="114"/>
      <c r="BO108" s="114"/>
      <c r="BP108" s="114"/>
      <c r="BQ108" s="114"/>
      <c r="BR108" s="114"/>
      <c r="BS108" s="114"/>
      <c r="BT108" s="114"/>
      <c r="BU108" s="114"/>
      <c r="BV108" s="114"/>
      <c r="BW108" s="114"/>
      <c r="BX108" s="114"/>
      <c r="BY108" s="114"/>
      <c r="BZ108" s="114"/>
      <c r="CA108" s="114"/>
      <c r="CB108" s="114"/>
      <c r="CC108" s="114"/>
      <c r="CD108" s="114"/>
      <c r="CE108" s="114"/>
      <c r="CF108" s="114"/>
      <c r="CG108" s="114"/>
      <c r="CH108" s="114"/>
      <c r="CI108" s="114"/>
      <c r="CJ108" s="114"/>
      <c r="CK108" s="114"/>
      <c r="CL108" s="114"/>
      <c r="CM108" s="114"/>
      <c r="CN108" s="114"/>
      <c r="CO108" s="114"/>
      <c r="CP108" s="114"/>
      <c r="CQ108" s="114"/>
      <c r="CR108" s="114"/>
      <c r="CS108" s="114"/>
      <c r="CT108" s="114"/>
      <c r="CU108" s="114"/>
      <c r="CV108" s="114"/>
      <c r="CW108" s="114"/>
      <c r="CX108" s="114"/>
      <c r="CY108" s="114"/>
      <c r="CZ108" s="114"/>
      <c r="DA108" s="114"/>
      <c r="DB108" s="114"/>
      <c r="DC108" s="114"/>
      <c r="DD108" s="114"/>
      <c r="DE108" s="114"/>
      <c r="DF108" s="114"/>
      <c r="DG108" s="114"/>
      <c r="DH108" s="114"/>
      <c r="DI108" s="114"/>
      <c r="DJ108" s="114"/>
      <c r="DK108" s="114"/>
      <c r="DL108" s="114"/>
      <c r="DM108" s="114"/>
      <c r="DN108" s="114"/>
      <c r="DO108" s="114"/>
      <c r="DP108" s="114"/>
      <c r="DQ108" s="114"/>
      <c r="DR108" s="114"/>
      <c r="DS108" s="114"/>
      <c r="DT108" s="114"/>
      <c r="DU108" s="114"/>
      <c r="DV108" s="114"/>
      <c r="DW108" s="114"/>
    </row>
    <row r="109" spans="1:200" s="2" customFormat="1" x14ac:dyDescent="0.25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  <c r="AS109" s="114"/>
      <c r="AT109" s="114"/>
      <c r="AU109" s="114"/>
      <c r="AV109" s="114"/>
      <c r="AW109" s="114"/>
      <c r="AX109" s="114"/>
      <c r="AY109" s="114"/>
      <c r="AZ109" s="114"/>
      <c r="BA109" s="114"/>
      <c r="BB109" s="114"/>
      <c r="BC109" s="114"/>
      <c r="BD109" s="114"/>
      <c r="BE109" s="114"/>
      <c r="BF109" s="114"/>
      <c r="BG109" s="114"/>
      <c r="BH109" s="114"/>
      <c r="BI109" s="114"/>
      <c r="BJ109" s="114"/>
      <c r="BK109" s="114"/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4"/>
      <c r="CC109" s="114"/>
      <c r="CD109" s="114"/>
      <c r="CE109" s="114"/>
      <c r="CF109" s="114"/>
      <c r="CG109" s="114"/>
      <c r="CH109" s="114"/>
      <c r="CI109" s="114"/>
      <c r="CJ109" s="114"/>
      <c r="CK109" s="114"/>
      <c r="CL109" s="114"/>
      <c r="CM109" s="114"/>
      <c r="CN109" s="114"/>
      <c r="CO109" s="114"/>
      <c r="CP109" s="114"/>
      <c r="CQ109" s="114"/>
      <c r="CR109" s="114"/>
      <c r="CS109" s="114"/>
      <c r="CT109" s="114"/>
      <c r="CU109" s="114"/>
      <c r="CV109" s="114"/>
      <c r="CW109" s="114"/>
      <c r="CX109" s="114"/>
      <c r="CY109" s="114"/>
      <c r="CZ109" s="114"/>
      <c r="DA109" s="114"/>
      <c r="DB109" s="114"/>
      <c r="DC109" s="114"/>
      <c r="DD109" s="114"/>
      <c r="DE109" s="114"/>
      <c r="DF109" s="114"/>
      <c r="DG109" s="114"/>
      <c r="DH109" s="114"/>
      <c r="DI109" s="114"/>
      <c r="DJ109" s="114"/>
      <c r="DK109" s="114"/>
      <c r="DL109" s="114"/>
      <c r="DM109" s="114"/>
      <c r="DN109" s="114"/>
      <c r="DO109" s="114"/>
      <c r="DP109" s="114"/>
      <c r="DQ109" s="114"/>
      <c r="DR109" s="114"/>
      <c r="DS109" s="114"/>
      <c r="DT109" s="114"/>
      <c r="DU109" s="114"/>
      <c r="DV109" s="114"/>
      <c r="DW109" s="114"/>
    </row>
  </sheetData>
  <sortState ref="B5:DV105">
    <sortCondition ref="B5:B105"/>
  </sortState>
  <mergeCells count="8">
    <mergeCell ref="DS1:DW1"/>
    <mergeCell ref="A107:DW109"/>
    <mergeCell ref="A106:BP106"/>
    <mergeCell ref="A2:DW2"/>
    <mergeCell ref="E4:F4"/>
    <mergeCell ref="G4:BP4"/>
    <mergeCell ref="E3:F3"/>
    <mergeCell ref="G3:BP3"/>
  </mergeCells>
  <pageMargins left="0.78740157480314965" right="0.59055118110236227" top="0.43307086614173229" bottom="0.78740157480314965" header="0.15748031496062992" footer="0.19685039370078741"/>
  <pageSetup paperSize="9" scale="8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</dc:creator>
  <cp:lastModifiedBy>Ю. Токарева</cp:lastModifiedBy>
  <cp:lastPrinted>2015-10-21T09:15:41Z</cp:lastPrinted>
  <dcterms:created xsi:type="dcterms:W3CDTF">2005-05-11T10:29:54Z</dcterms:created>
  <dcterms:modified xsi:type="dcterms:W3CDTF">2015-10-29T13:30:01Z</dcterms:modified>
</cp:coreProperties>
</file>