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85" windowWidth="11610" windowHeight="5265"/>
  </bookViews>
  <sheets>
    <sheet name="приложение  (чистовик)" sheetId="5" r:id="rId1"/>
    <sheet name="приложение (расчетная)" sheetId="3" r:id="rId2"/>
    <sheet name="к докладу Р.Р." sheetId="7" r:id="rId3"/>
    <sheet name="в приказ" sheetId="8" r:id="rId4"/>
    <sheet name="Лист1" sheetId="9" r:id="rId5"/>
  </sheets>
  <externalReferences>
    <externalReference r:id="rId6"/>
  </externalReferences>
  <definedNames>
    <definedName name="_xlnm.Database" localSheetId="0">[1]ТЕХАРАК!#REF!</definedName>
    <definedName name="_xlnm.Database">[1]ТЕХАРАК!#REF!</definedName>
    <definedName name="_xlnm.Print_Titles" localSheetId="2">'к докладу Р.Р.'!$3:$5</definedName>
    <definedName name="_xlnm.Print_Titles" localSheetId="0">'приложение  (чистовик)'!$3:$4</definedName>
    <definedName name="_xlnm.Print_Area" localSheetId="2">'к докладу Р.Р.'!$A$1:$S$28</definedName>
    <definedName name="_xlnm.Print_Area" localSheetId="1">'приложение (расчетная)'!$A$3:$S$25</definedName>
  </definedNames>
  <calcPr calcId="145621"/>
</workbook>
</file>

<file path=xl/calcChain.xml><?xml version="1.0" encoding="utf-8"?>
<calcChain xmlns="http://schemas.openxmlformats.org/spreadsheetml/2006/main">
  <c r="P28" i="7" l="1"/>
  <c r="O28" i="7"/>
  <c r="Q28" i="7" s="1"/>
  <c r="P27" i="7"/>
  <c r="O27" i="7"/>
  <c r="Q27" i="7" s="1"/>
  <c r="P26" i="7"/>
  <c r="O26" i="7"/>
  <c r="Q26" i="7" s="1"/>
  <c r="P25" i="7"/>
  <c r="O25" i="7"/>
  <c r="Q25" i="7" s="1"/>
  <c r="P24" i="7"/>
  <c r="L24" i="7"/>
  <c r="O24" i="7" s="1"/>
  <c r="Q24" i="7" s="1"/>
  <c r="I24" i="7"/>
  <c r="P23" i="7"/>
  <c r="O23" i="7"/>
  <c r="Q23" i="7" s="1"/>
  <c r="P22" i="7"/>
  <c r="O22" i="7"/>
  <c r="Q22" i="7" s="1"/>
  <c r="M21" i="7"/>
  <c r="P21" i="7" s="1"/>
  <c r="L21" i="7"/>
  <c r="O21" i="7" s="1"/>
  <c r="Q21" i="7" s="1"/>
  <c r="P20" i="7"/>
  <c r="O20" i="7"/>
  <c r="Q20" i="7" s="1"/>
  <c r="P19" i="7"/>
  <c r="O19" i="7"/>
  <c r="Q19" i="7" s="1"/>
  <c r="P18" i="7"/>
  <c r="O18" i="7"/>
  <c r="Q18" i="7" s="1"/>
  <c r="P17" i="7"/>
  <c r="O17" i="7"/>
  <c r="Q17" i="7" s="1"/>
  <c r="P16" i="7"/>
  <c r="O16" i="7"/>
  <c r="Q16" i="7" s="1"/>
  <c r="P15" i="7"/>
  <c r="O15" i="7"/>
  <c r="P14" i="7"/>
  <c r="O14" i="7"/>
  <c r="Q14" i="7" s="1"/>
  <c r="P13" i="7"/>
  <c r="O13" i="7"/>
  <c r="Q13" i="7" s="1"/>
  <c r="P12" i="7"/>
  <c r="O12" i="7"/>
  <c r="Q12" i="7" s="1"/>
  <c r="P15" i="5"/>
  <c r="O15" i="5"/>
  <c r="Q15" i="5" s="1"/>
  <c r="P20" i="5"/>
  <c r="O20" i="5"/>
  <c r="Q20" i="5" s="1"/>
  <c r="P11" i="5"/>
  <c r="O11" i="5"/>
  <c r="Q11" i="5" s="1"/>
  <c r="P9" i="5"/>
  <c r="O9" i="5"/>
  <c r="Q9" i="5" s="1"/>
  <c r="P13" i="5"/>
  <c r="O13" i="5"/>
  <c r="Q13" i="5" s="1"/>
  <c r="P6" i="5"/>
  <c r="O6" i="5"/>
  <c r="Q6" i="5" s="1"/>
  <c r="P17" i="5"/>
  <c r="L17" i="5"/>
  <c r="O17" i="5" s="1"/>
  <c r="Q17" i="5" s="1"/>
  <c r="I17" i="5"/>
  <c r="P5" i="5"/>
  <c r="O5" i="5"/>
  <c r="Q5" i="5" s="1"/>
  <c r="P18" i="5"/>
  <c r="O18" i="5"/>
  <c r="Q18" i="5" s="1"/>
  <c r="P21" i="5"/>
  <c r="O21" i="5"/>
  <c r="Q21" i="5" s="1"/>
  <c r="P16" i="5"/>
  <c r="O16" i="5"/>
  <c r="Q16" i="5" s="1"/>
  <c r="P12" i="5"/>
  <c r="O12" i="5"/>
  <c r="Q12" i="5" s="1"/>
  <c r="P19" i="5"/>
  <c r="O19" i="5"/>
  <c r="Q19" i="5" s="1"/>
  <c r="M14" i="5"/>
  <c r="P14" i="5" s="1"/>
  <c r="L14" i="5"/>
  <c r="O14" i="5" s="1"/>
  <c r="Q14" i="5" s="1"/>
  <c r="P8" i="5"/>
  <c r="O8" i="5"/>
  <c r="P7" i="5"/>
  <c r="O7" i="5"/>
  <c r="Q7" i="5" s="1"/>
  <c r="P10" i="5"/>
  <c r="O10" i="5"/>
  <c r="Q10" i="5" s="1"/>
  <c r="J25" i="3" l="1"/>
  <c r="K25" i="3"/>
  <c r="N25" i="3"/>
  <c r="S25" i="3"/>
  <c r="R25" i="3"/>
  <c r="R22" i="5"/>
  <c r="S22" i="5"/>
  <c r="L18" i="3" l="1"/>
  <c r="I18" i="3"/>
  <c r="I25" i="3" s="1"/>
  <c r="L11" i="3"/>
  <c r="L25" i="3" s="1"/>
  <c r="M11" i="3"/>
  <c r="M25" i="3" s="1"/>
  <c r="O21" i="3" l="1"/>
  <c r="O5" i="3"/>
  <c r="O23" i="3"/>
  <c r="O10" i="3"/>
  <c r="O6" i="3"/>
  <c r="O13" i="3"/>
  <c r="O11" i="3"/>
  <c r="O19" i="3"/>
  <c r="O24" i="3"/>
  <c r="O15" i="3"/>
  <c r="O7" i="3"/>
  <c r="O17" i="3"/>
  <c r="Q17" i="3" s="1"/>
  <c r="O20" i="3"/>
  <c r="O8" i="3"/>
  <c r="O16" i="3"/>
  <c r="Q16" i="3" s="1"/>
  <c r="O9" i="3"/>
  <c r="O12" i="3"/>
  <c r="O18" i="3"/>
  <c r="O14" i="3"/>
  <c r="P5" i="3"/>
  <c r="P23" i="3"/>
  <c r="P10" i="3"/>
  <c r="P6" i="3"/>
  <c r="P13" i="3"/>
  <c r="P11" i="3"/>
  <c r="P19" i="3"/>
  <c r="P24" i="3"/>
  <c r="P15" i="3"/>
  <c r="P7" i="3"/>
  <c r="P17" i="3"/>
  <c r="P20" i="3"/>
  <c r="P8" i="3"/>
  <c r="P9" i="3"/>
  <c r="P12" i="3"/>
  <c r="P18" i="3"/>
  <c r="P14" i="3"/>
  <c r="E78" i="8"/>
  <c r="D78" i="8"/>
  <c r="Q7" i="3" l="1"/>
  <c r="Q9" i="3"/>
  <c r="Q18" i="3"/>
  <c r="Q11" i="3"/>
  <c r="Q20" i="3"/>
  <c r="Q12" i="3"/>
  <c r="Q19" i="3"/>
  <c r="P16" i="3"/>
  <c r="Q14" i="3"/>
  <c r="Q8" i="3"/>
  <c r="Q15" i="3"/>
  <c r="Q24" i="3"/>
  <c r="K29" i="7"/>
  <c r="I10" i="7"/>
  <c r="J10" i="7"/>
  <c r="K10" i="7"/>
  <c r="M10" i="7"/>
  <c r="L10" i="7"/>
  <c r="K30" i="7" l="1"/>
  <c r="J29" i="7"/>
  <c r="J30" i="7" s="1"/>
  <c r="O10" i="7"/>
  <c r="M29" i="7" l="1"/>
  <c r="M30" i="7" s="1"/>
  <c r="N10" i="7"/>
  <c r="I29" i="7"/>
  <c r="I30" i="7" s="1"/>
  <c r="P10" i="7"/>
  <c r="L29" i="7"/>
  <c r="L30" i="7" s="1"/>
  <c r="Q10" i="7"/>
  <c r="R29" i="7"/>
  <c r="T29" i="7" s="1"/>
  <c r="S29" i="7"/>
  <c r="S10" i="7"/>
  <c r="R10" i="7"/>
  <c r="S30" i="7" l="1"/>
  <c r="R30" i="7"/>
  <c r="N29" i="7"/>
  <c r="N30" i="7" s="1"/>
  <c r="K22" i="5" l="1"/>
  <c r="J22" i="5"/>
  <c r="P21" i="3"/>
  <c r="P22" i="3"/>
  <c r="P25" i="3" s="1"/>
  <c r="O22" i="3"/>
  <c r="O25" i="3" s="1"/>
  <c r="I22" i="5" l="1"/>
  <c r="M22" i="5"/>
  <c r="L22" i="5"/>
  <c r="N22" i="5" l="1"/>
  <c r="P29" i="7" l="1"/>
  <c r="P30" i="7" s="1"/>
  <c r="Q29" i="7"/>
  <c r="Q30" i="7" s="1"/>
  <c r="O29" i="7"/>
  <c r="O30" i="7" s="1"/>
  <c r="P22" i="5" l="1"/>
  <c r="O22" i="5"/>
  <c r="Q22" i="3"/>
  <c r="Q23" i="3"/>
  <c r="Q13" i="3"/>
  <c r="Q5" i="3"/>
  <c r="Q21" i="3"/>
  <c r="Q25" i="3" l="1"/>
  <c r="Q22" i="5"/>
</calcChain>
</file>

<file path=xl/sharedStrings.xml><?xml version="1.0" encoding="utf-8"?>
<sst xmlns="http://schemas.openxmlformats.org/spreadsheetml/2006/main" count="439" uniqueCount="127">
  <si>
    <t>51:П:НЖ-</t>
  </si>
  <si>
    <t>51:О:НЖ-</t>
  </si>
  <si>
    <t>нежилые помещения в жилом доме</t>
  </si>
  <si>
    <t>51:Л:НЖ-</t>
  </si>
  <si>
    <t>г.Мурманск,</t>
  </si>
  <si>
    <t>ИТОГО:</t>
  </si>
  <si>
    <t>№ п/п</t>
  </si>
  <si>
    <t>№ п/п в приложении № 1 к решению Мурманского городского Совета от 30.05.2005                 № 9-104</t>
  </si>
  <si>
    <t>Тип                 муниципального объекта недвижимости</t>
  </si>
  <si>
    <t>Реестровый номер</t>
  </si>
  <si>
    <t>Адрес объекта недвижимости</t>
  </si>
  <si>
    <t>Общая площадь муниципального объекта недвижимости (кв.м)</t>
  </si>
  <si>
    <t>В том числе площадь  подвала (кв.м)</t>
  </si>
  <si>
    <t>Балансовая стоимость на 01.04.2005 (руб.)</t>
  </si>
  <si>
    <t>В том числе площадь  подвала (кв.м)    в 9-104</t>
  </si>
  <si>
    <t>Общая площадь муниципального объекта недвижимости (кв.м)                       в 9-104</t>
  </si>
  <si>
    <t>Общая площадь муниципального объекта недвижимости (кв.м)                       исключаемая</t>
  </si>
  <si>
    <t>В том числе площадь  подвала (кв.м)    исключаемая</t>
  </si>
  <si>
    <t>Балансовая стоимость на 01.04.2005 (руб.) в 9-104</t>
  </si>
  <si>
    <t>Перечень изменений в приложение № 1 к решению Мурманского городского Совета от 30.05.2005 № 9-104 "О реестре муниципального имущества города Мурманска" (в ред. решений Совета депутатов города Мурманска от 12.10.2012 № 53-720, от 03.12.2012 № 55-753, от 01.04.2013 № 60-831, от 30.05.2013 № 62-866, от 01.11.2013 № 65-931, от 25.12.2013 № 68-965, от 30.05.2014 № 74-1074, от 30.10.2014 № 2-31, от 26.02.2015 № 9-115, от 29.10.2015 № 17-267, от 31.03.2016 № 24-369, от 23.06.2016 №27-423)</t>
  </si>
  <si>
    <t>Приложение к решению Совета депутатов города Мурманска                                                                                                                                  от ____________ №____________</t>
  </si>
  <si>
    <t xml:space="preserve">Глава муниципального образования          
город Мурманск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</si>
  <si>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Д.Д. Филиппов</t>
  </si>
  <si>
    <t>Тип муниципального объекта недвижимости</t>
  </si>
  <si>
    <t>В том числе площадь подвала (кв.м)</t>
  </si>
  <si>
    <t>остается</t>
  </si>
  <si>
    <t>исключаем</t>
  </si>
  <si>
    <t>по пункту 1.1. (полностью исключаемые площади)</t>
  </si>
  <si>
    <t>по пункту 1.2. (частично исключаемые площади)</t>
  </si>
  <si>
    <t>ИТОГО</t>
  </si>
  <si>
    <t>№ п/п в прил. № 1 к РСДМ от 30.05.2005 № 9-104</t>
  </si>
  <si>
    <t>Перечень изменений в приложение № 1 к решению Мурманского городского Совета от 30.05.2005 № 9-104 "О реестре муниципального имущества города Мурманска" (в ред. решений Совета депутатов города Мурманска от 12.10.2012 № 53-720, от 03.12.2012 № 55-753, от 01.04.2013 № 60-831,      от 30.05.2013 № 62-866, от 01.11.2013 № 65-931, от 25.12.2013 № 68-965, от 30.05.2014 № 74-1074, от 30.10.2014 № 2-31, от 26.02.2015 № 9-115,          от 29.10.2015 № 17-267, от 31.03.2016 № 24-369, от 23.06.2016 №27-423)</t>
  </si>
  <si>
    <t>Александрова д.8</t>
  </si>
  <si>
    <t>Аскольдовцев д.3</t>
  </si>
  <si>
    <t>Аскольдовцев д.25 корп.2</t>
  </si>
  <si>
    <t>Аскольдовцев д.26 корп.1</t>
  </si>
  <si>
    <t>Аскольдовцев д.26 корп.3</t>
  </si>
  <si>
    <t>Аскольдовцев д.29</t>
  </si>
  <si>
    <t>Володарского д.10</t>
  </si>
  <si>
    <t>Гаджиева д.2/47</t>
  </si>
  <si>
    <t>Ивченко д.9</t>
  </si>
  <si>
    <t>Ивченко д.17</t>
  </si>
  <si>
    <t>Инженерная д.3</t>
  </si>
  <si>
    <t>К.Маркса д.6/1</t>
  </si>
  <si>
    <t>К.Маркса д.7</t>
  </si>
  <si>
    <t>К.Маркса д.47</t>
  </si>
  <si>
    <t>Кошевого д.6 корп.2</t>
  </si>
  <si>
    <t>пр.Ленина д.21</t>
  </si>
  <si>
    <t>пр.Ленина д.74</t>
  </si>
  <si>
    <t>пр.Ленина д.79</t>
  </si>
  <si>
    <t>Лобова д.11</t>
  </si>
  <si>
    <t>Лобова д.19</t>
  </si>
  <si>
    <t>Лобова д.31 корп.1</t>
  </si>
  <si>
    <t>Лобова д.44</t>
  </si>
  <si>
    <t>Лобова д.56</t>
  </si>
  <si>
    <t>Лобова д.62</t>
  </si>
  <si>
    <t>Маклакова д.14</t>
  </si>
  <si>
    <t>Маклакова д.15</t>
  </si>
  <si>
    <t>Маклакова д.30</t>
  </si>
  <si>
    <t>Нахимова д.25</t>
  </si>
  <si>
    <t>Невского д.87</t>
  </si>
  <si>
    <t>Осипенко д.2</t>
  </si>
  <si>
    <t>Сафонова д.24/26</t>
  </si>
  <si>
    <t>Сафонова д.39</t>
  </si>
  <si>
    <t>Свердлова д.40 корп.1</t>
  </si>
  <si>
    <t>Свердлова д.44 корп.2</t>
  </si>
  <si>
    <t>Ушакова д.1</t>
  </si>
  <si>
    <t>Ушакова д.5 корп.1</t>
  </si>
  <si>
    <t>Ушакова д.7 корп.1</t>
  </si>
  <si>
    <t>Халатина д.25</t>
  </si>
  <si>
    <t xml:space="preserve">пр.Героев-Североморцев д.9 корп. 2        </t>
  </si>
  <si>
    <t>Связи д.7</t>
  </si>
  <si>
    <t>Связи д.24</t>
  </si>
  <si>
    <t>утвержденный!!!</t>
  </si>
  <si>
    <t>В ДИНАМИКЕ НА СЕГОДНЯ</t>
  </si>
  <si>
    <t>Александрова д.2</t>
  </si>
  <si>
    <t>Аскольдовцев д.22</t>
  </si>
  <si>
    <t>Октябрьская д.24</t>
  </si>
  <si>
    <t>Ушакова д.16/20</t>
  </si>
  <si>
    <t>Ч.-Лучинского д.17</t>
  </si>
  <si>
    <t>Ч.-Лучинского д.6</t>
  </si>
  <si>
    <t>К.Маркса д.8/2</t>
  </si>
  <si>
    <t>Книповича д.15</t>
  </si>
  <si>
    <t>Папанина д.12</t>
  </si>
  <si>
    <t>Перовской д.39</t>
  </si>
  <si>
    <t>Полярные Зори д.17 корп.3</t>
  </si>
  <si>
    <t>пр.Ленина д.60</t>
  </si>
  <si>
    <t>Профсоюзов д.1</t>
  </si>
  <si>
    <t>Радищева д.16</t>
  </si>
  <si>
    <t>Радищева д.18</t>
  </si>
  <si>
    <t>Радищева д.19</t>
  </si>
  <si>
    <t>Старостина д.13 корп.2</t>
  </si>
  <si>
    <t>Беринга д.28</t>
  </si>
  <si>
    <t>Орликовой д.5</t>
  </si>
  <si>
    <t>Пономарева д.3</t>
  </si>
  <si>
    <t>пр.Кирова д.37</t>
  </si>
  <si>
    <t>пр.Кольский д.97 корп.3</t>
  </si>
  <si>
    <t>Халтурина д.35</t>
  </si>
  <si>
    <t>Гагарина д.9 корп.3</t>
  </si>
  <si>
    <t>Сивко д.9 корп.4</t>
  </si>
  <si>
    <t>Маклакова д.20</t>
  </si>
  <si>
    <t>Мира д.13</t>
  </si>
  <si>
    <t>Генералова д.13</t>
  </si>
  <si>
    <t>Генералова д.15</t>
  </si>
  <si>
    <t>пр.Кольский д.131</t>
  </si>
  <si>
    <t xml:space="preserve">ИТОГО: </t>
  </si>
  <si>
    <t>Аскольдовцев д.5</t>
  </si>
  <si>
    <t>Аскольдовцев д.15</t>
  </si>
  <si>
    <t>Баумана д.5</t>
  </si>
  <si>
    <t>В.-Ростинское шоссе д.27</t>
  </si>
  <si>
    <t>Гвардейская д.12 корп.1</t>
  </si>
  <si>
    <t>Егорова д.19</t>
  </si>
  <si>
    <t>К.Маркса д.38</t>
  </si>
  <si>
    <t>Ковалева д.20</t>
  </si>
  <si>
    <t>Лобова д.42</t>
  </si>
  <si>
    <t>Маклакова д.19</t>
  </si>
  <si>
    <t>Орликовой д.39</t>
  </si>
  <si>
    <t>Папанина д.21</t>
  </si>
  <si>
    <t>Подгорная д.54</t>
  </si>
  <si>
    <t>Прибрежная д.25</t>
  </si>
  <si>
    <t>Профсоюзов д.22</t>
  </si>
  <si>
    <t>Фролова д.7 а</t>
  </si>
  <si>
    <t>Фрунзе д.3/10</t>
  </si>
  <si>
    <t>проезд Связи д.22</t>
  </si>
  <si>
    <t>пр. Ленина д.65</t>
  </si>
  <si>
    <r>
      <rPr>
        <b/>
        <sz val="14"/>
        <rFont val="Times New Roman"/>
        <family val="1"/>
        <charset val="204"/>
      </rPr>
      <t xml:space="preserve">ИЗМЕНЕНИЯ   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Times New Roman"/>
        <family val="1"/>
        <charset val="204"/>
      </rPr>
      <t>в приложение № 1 к решению Мурманского городского Совета от 30.05.2005 № 9-104 "О реестре муниципального имущества города Мурманска"                                                                    (в редакции решения Совета депутатов города Мурманска  от 25.09.2017 № 39-688)</t>
    </r>
  </si>
  <si>
    <t>Приложение                                                                                                                                                                                        к решению Совета депутатов                                          города Мурманска                                                                                                                          от 15.12.2017 № 42-743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</si>
</sst>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0000"/>
  </numFmts>
  <fonts count="16" x14ac:knownFonts="1">
    <font>
      <sz val="12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98">
    <xf numFmtId="0" fontId="0" fillId="0" borderId="0"/>
    <xf numFmtId="0" fontId="5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69">
    <xf numFmtId="0" fontId="0" fillId="0" borderId="0" xfId="0"/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4" fontId="2" fillId="4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left" vertical="center"/>
    </xf>
    <xf numFmtId="0" fontId="2" fillId="2" borderId="7" xfId="2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5" borderId="0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" fontId="4" fillId="7" borderId="0" xfId="0" applyNumberFormat="1" applyFont="1" applyFill="1" applyAlignment="1">
      <alignment horizontal="center" vertical="center"/>
    </xf>
    <xf numFmtId="4" fontId="4" fillId="7" borderId="3" xfId="0" applyNumberFormat="1" applyFont="1" applyFill="1" applyBorder="1" applyAlignment="1">
      <alignment horizontal="center" vertical="center" wrapText="1"/>
    </xf>
    <xf numFmtId="0" fontId="4" fillId="7" borderId="3" xfId="2" applyFont="1" applyFill="1" applyBorder="1" applyAlignment="1">
      <alignment horizontal="center" vertical="center" wrapText="1"/>
    </xf>
    <xf numFmtId="4" fontId="13" fillId="2" borderId="0" xfId="0" applyNumberFormat="1" applyFont="1" applyFill="1" applyAlignment="1">
      <alignment horizontal="center" vertical="center"/>
    </xf>
    <xf numFmtId="4" fontId="6" fillId="2" borderId="0" xfId="0" applyNumberFormat="1" applyFont="1" applyFill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vertical="center" wrapText="1"/>
    </xf>
    <xf numFmtId="0" fontId="6" fillId="7" borderId="7" xfId="2" applyFont="1" applyFill="1" applyBorder="1" applyAlignment="1">
      <alignment horizontal="center" vertical="center" wrapText="1"/>
    </xf>
    <xf numFmtId="4" fontId="4" fillId="0" borderId="3" xfId="3" applyNumberFormat="1" applyFont="1" applyFill="1" applyBorder="1" applyAlignment="1">
      <alignment horizontal="right" vertical="center" wrapText="1"/>
    </xf>
    <xf numFmtId="4" fontId="4" fillId="2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/>
    </xf>
    <xf numFmtId="0" fontId="4" fillId="7" borderId="0" xfId="0" applyFont="1" applyFill="1"/>
    <xf numFmtId="4" fontId="4" fillId="7" borderId="3" xfId="0" applyNumberFormat="1" applyFont="1" applyFill="1" applyBorder="1" applyAlignment="1">
      <alignment horizontal="right" vertical="center"/>
    </xf>
    <xf numFmtId="0" fontId="4" fillId="7" borderId="7" xfId="0" applyFont="1" applyFill="1" applyBorder="1" applyAlignment="1">
      <alignment horizontal="center" wrapText="1"/>
    </xf>
    <xf numFmtId="0" fontId="6" fillId="7" borderId="0" xfId="0" applyFont="1" applyFill="1"/>
    <xf numFmtId="0" fontId="2" fillId="0" borderId="1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left" vertical="center"/>
    </xf>
    <xf numFmtId="0" fontId="2" fillId="2" borderId="7" xfId="2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4" fontId="4" fillId="3" borderId="3" xfId="3" applyNumberFormat="1" applyFont="1" applyFill="1" applyBorder="1" applyAlignment="1">
      <alignment horizontal="right" vertical="center" wrapText="1"/>
    </xf>
    <xf numFmtId="4" fontId="2" fillId="5" borderId="3" xfId="156" applyNumberFormat="1" applyFont="1" applyFill="1" applyBorder="1" applyAlignment="1">
      <alignment horizontal="right" vertical="center" wrapText="1"/>
    </xf>
    <xf numFmtId="4" fontId="4" fillId="0" borderId="3" xfId="3" applyNumberFormat="1" applyFont="1" applyFill="1" applyBorder="1" applyAlignment="1">
      <alignment horizontal="right" vertical="center" wrapText="1"/>
    </xf>
    <xf numFmtId="4" fontId="4" fillId="3" borderId="3" xfId="3" applyNumberFormat="1" applyFont="1" applyFill="1" applyBorder="1" applyAlignment="1">
      <alignment horizontal="right" vertical="center" wrapText="1"/>
    </xf>
    <xf numFmtId="0" fontId="2" fillId="4" borderId="7" xfId="2" applyFont="1" applyFill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0" fontId="2" fillId="4" borderId="3" xfId="2" applyFont="1" applyFill="1" applyBorder="1" applyAlignment="1">
      <alignment horizontal="center" vertical="center" wrapText="1"/>
    </xf>
    <xf numFmtId="4" fontId="2" fillId="5" borderId="2" xfId="0" applyNumberFormat="1" applyFont="1" applyFill="1" applyBorder="1" applyAlignment="1">
      <alignment wrapText="1"/>
    </xf>
    <xf numFmtId="4" fontId="2" fillId="4" borderId="3" xfId="3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4" fontId="14" fillId="0" borderId="3" xfId="3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3" borderId="3" xfId="2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" fontId="14" fillId="3" borderId="3" xfId="3" applyNumberFormat="1" applyFont="1" applyFill="1" applyBorder="1" applyAlignment="1">
      <alignment horizontal="right" vertical="center" wrapText="1"/>
    </xf>
    <xf numFmtId="0" fontId="0" fillId="0" borderId="0" xfId="0" applyFill="1"/>
    <xf numFmtId="0" fontId="14" fillId="0" borderId="3" xfId="0" applyFont="1" applyFill="1" applyBorder="1" applyAlignment="1">
      <alignment horizontal="center" vertical="center" wrapText="1"/>
    </xf>
    <xf numFmtId="4" fontId="14" fillId="0" borderId="3" xfId="0" applyNumberFormat="1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vertical="center"/>
    </xf>
    <xf numFmtId="4" fontId="14" fillId="0" borderId="3" xfId="0" applyNumberFormat="1" applyFont="1" applyFill="1" applyBorder="1" applyAlignment="1">
      <alignment horizontal="right" vertical="center"/>
    </xf>
    <xf numFmtId="0" fontId="14" fillId="0" borderId="3" xfId="2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/>
    </xf>
    <xf numFmtId="0" fontId="14" fillId="0" borderId="7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166" fontId="14" fillId="0" borderId="7" xfId="0" applyNumberFormat="1" applyFont="1" applyFill="1" applyBorder="1" applyAlignment="1">
      <alignment horizontal="left" vertical="center"/>
    </xf>
    <xf numFmtId="4" fontId="14" fillId="2" borderId="3" xfId="0" applyNumberFormat="1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4" fontId="14" fillId="2" borderId="3" xfId="0" applyNumberFormat="1" applyFont="1" applyFill="1" applyBorder="1" applyAlignment="1">
      <alignment horizontal="right" vertical="center"/>
    </xf>
    <xf numFmtId="4" fontId="14" fillId="2" borderId="3" xfId="3" applyNumberFormat="1" applyFont="1" applyFill="1" applyBorder="1" applyAlignment="1">
      <alignment horizontal="right" vertical="center" wrapText="1"/>
    </xf>
    <xf numFmtId="4" fontId="14" fillId="8" borderId="3" xfId="0" applyNumberFormat="1" applyFont="1" applyFill="1" applyBorder="1" applyAlignment="1">
      <alignment horizontal="center" vertical="center" wrapText="1"/>
    </xf>
    <xf numFmtId="0" fontId="14" fillId="8" borderId="3" xfId="2" applyFont="1" applyFill="1" applyBorder="1" applyAlignment="1">
      <alignment horizontal="center" vertical="center" wrapText="1"/>
    </xf>
    <xf numFmtId="4" fontId="14" fillId="8" borderId="3" xfId="3" applyNumberFormat="1" applyFont="1" applyFill="1" applyBorder="1" applyAlignment="1">
      <alignment horizontal="right" vertical="center" wrapText="1"/>
    </xf>
    <xf numFmtId="4" fontId="14" fillId="6" borderId="3" xfId="0" applyNumberFormat="1" applyFont="1" applyFill="1" applyBorder="1" applyAlignment="1">
      <alignment horizontal="right" vertical="center"/>
    </xf>
    <xf numFmtId="0" fontId="14" fillId="8" borderId="3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14" fillId="0" borderId="3" xfId="2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0" fontId="14" fillId="9" borderId="3" xfId="2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vertical="center"/>
    </xf>
    <xf numFmtId="0" fontId="14" fillId="9" borderId="1" xfId="0" applyFont="1" applyFill="1" applyBorder="1" applyAlignment="1">
      <alignment vertical="center"/>
    </xf>
    <xf numFmtId="0" fontId="14" fillId="9" borderId="1" xfId="0" applyFont="1" applyFill="1" applyBorder="1" applyAlignment="1">
      <alignment horizontal="left" vertical="center"/>
    </xf>
    <xf numFmtId="166" fontId="14" fillId="9" borderId="2" xfId="0" applyNumberFormat="1" applyFont="1" applyFill="1" applyBorder="1" applyAlignment="1">
      <alignment horizontal="left" vertical="center"/>
    </xf>
    <xf numFmtId="0" fontId="14" fillId="9" borderId="7" xfId="0" applyFont="1" applyFill="1" applyBorder="1" applyAlignment="1">
      <alignment horizontal="left" vertical="center"/>
    </xf>
    <xf numFmtId="4" fontId="14" fillId="9" borderId="7" xfId="0" applyNumberFormat="1" applyFont="1" applyFill="1" applyBorder="1" applyAlignment="1">
      <alignment horizontal="right" vertical="center"/>
    </xf>
    <xf numFmtId="4" fontId="14" fillId="9" borderId="3" xfId="0" applyNumberFormat="1" applyFont="1" applyFill="1" applyBorder="1" applyAlignment="1">
      <alignment horizontal="right" vertical="center"/>
    </xf>
    <xf numFmtId="4" fontId="14" fillId="9" borderId="3" xfId="3" applyNumberFormat="1" applyFont="1" applyFill="1" applyBorder="1" applyAlignment="1">
      <alignment horizontal="right" vertical="center" wrapText="1"/>
    </xf>
    <xf numFmtId="0" fontId="4" fillId="9" borderId="0" xfId="2" applyFont="1" applyFill="1" applyBorder="1" applyAlignment="1">
      <alignment horizontal="center" vertical="center" wrapText="1"/>
    </xf>
    <xf numFmtId="0" fontId="4" fillId="9" borderId="0" xfId="2" applyFont="1" applyFill="1" applyAlignment="1">
      <alignment horizontal="center" vertical="center" wrapText="1"/>
    </xf>
    <xf numFmtId="166" fontId="14" fillId="9" borderId="7" xfId="0" applyNumberFormat="1" applyFont="1" applyFill="1" applyBorder="1" applyAlignment="1">
      <alignment horizontal="left" vertical="center"/>
    </xf>
    <xf numFmtId="0" fontId="14" fillId="0" borderId="3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vertical="center" wrapText="1"/>
    </xf>
    <xf numFmtId="0" fontId="4" fillId="0" borderId="7" xfId="2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14" fillId="0" borderId="1" xfId="2" applyFont="1" applyFill="1" applyBorder="1" applyAlignment="1">
      <alignment horizontal="left" vertical="center" wrapText="1"/>
    </xf>
    <xf numFmtId="0" fontId="14" fillId="0" borderId="2" xfId="2" applyFont="1" applyFill="1" applyBorder="1" applyAlignment="1">
      <alignment horizontal="left" vertical="center" wrapText="1"/>
    </xf>
    <xf numFmtId="0" fontId="14" fillId="0" borderId="7" xfId="2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left" vertical="center" wrapText="1"/>
    </xf>
    <xf numFmtId="0" fontId="2" fillId="0" borderId="6" xfId="2" applyFont="1" applyFill="1" applyBorder="1" applyAlignment="1">
      <alignment horizontal="left" vertical="center" wrapText="1"/>
    </xf>
    <xf numFmtId="0" fontId="2" fillId="0" borderId="5" xfId="2" applyFont="1" applyFill="1" applyBorder="1" applyAlignment="1">
      <alignment horizontal="left" vertical="center" wrapText="1"/>
    </xf>
    <xf numFmtId="0" fontId="2" fillId="5" borderId="1" xfId="156" applyFont="1" applyFill="1" applyBorder="1" applyAlignment="1">
      <alignment horizontal="left" wrapText="1"/>
    </xf>
    <xf numFmtId="0" fontId="2" fillId="5" borderId="2" xfId="156" applyFont="1" applyFill="1" applyBorder="1" applyAlignment="1">
      <alignment horizontal="left" wrapText="1"/>
    </xf>
    <xf numFmtId="0" fontId="2" fillId="5" borderId="7" xfId="156" applyFont="1" applyFill="1" applyBorder="1" applyAlignment="1">
      <alignment horizontal="left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4" fillId="0" borderId="3" xfId="2" applyFont="1" applyFill="1" applyBorder="1" applyAlignment="1">
      <alignment horizontal="left" vertical="center" wrapText="1"/>
    </xf>
  </cellXfs>
  <cellStyles count="298">
    <cellStyle name="Обычный" xfId="0" builtinId="0"/>
    <cellStyle name="Обычный 2" xfId="1"/>
    <cellStyle name="Обычный 2 2" xfId="152"/>
    <cellStyle name="Обычный 3" xfId="7"/>
    <cellStyle name="Обычный 3 2" xfId="156"/>
    <cellStyle name="Обычный 4" xfId="66"/>
    <cellStyle name="Обычный_Данные (2)_1" xfId="2"/>
    <cellStyle name="Обычный_нежилое-для МРИВЦэ" xfId="3"/>
    <cellStyle name="Финансовый [0] 2" xfId="4"/>
    <cellStyle name="Финансовый [0] 2 2" xfId="153"/>
    <cellStyle name="Финансовый [0] 3" xfId="67"/>
    <cellStyle name="Финансовый 10" xfId="16"/>
    <cellStyle name="Финансовый 10 2" xfId="165"/>
    <cellStyle name="Финансовый 100" xfId="106"/>
    <cellStyle name="Финансовый 100 2" xfId="253"/>
    <cellStyle name="Финансовый 101" xfId="107"/>
    <cellStyle name="Финансовый 101 2" xfId="254"/>
    <cellStyle name="Финансовый 102" xfId="108"/>
    <cellStyle name="Финансовый 102 2" xfId="255"/>
    <cellStyle name="Финансовый 103" xfId="109"/>
    <cellStyle name="Финансовый 103 2" xfId="256"/>
    <cellStyle name="Финансовый 104" xfId="110"/>
    <cellStyle name="Финансовый 104 2" xfId="257"/>
    <cellStyle name="Финансовый 105" xfId="111"/>
    <cellStyle name="Финансовый 105 2" xfId="258"/>
    <cellStyle name="Финансовый 106" xfId="112"/>
    <cellStyle name="Финансовый 106 2" xfId="259"/>
    <cellStyle name="Финансовый 107" xfId="113"/>
    <cellStyle name="Финансовый 107 2" xfId="260"/>
    <cellStyle name="Финансовый 108" xfId="114"/>
    <cellStyle name="Финансовый 108 2" xfId="261"/>
    <cellStyle name="Финансовый 109" xfId="115"/>
    <cellStyle name="Финансовый 109 2" xfId="262"/>
    <cellStyle name="Финансовый 11" xfId="17"/>
    <cellStyle name="Финансовый 11 2" xfId="166"/>
    <cellStyle name="Финансовый 110" xfId="116"/>
    <cellStyle name="Финансовый 110 2" xfId="263"/>
    <cellStyle name="Финансовый 111" xfId="117"/>
    <cellStyle name="Финансовый 111 2" xfId="264"/>
    <cellStyle name="Финансовый 112" xfId="118"/>
    <cellStyle name="Финансовый 112 2" xfId="265"/>
    <cellStyle name="Финансовый 113" xfId="119"/>
    <cellStyle name="Финансовый 113 2" xfId="266"/>
    <cellStyle name="Финансовый 114" xfId="120"/>
    <cellStyle name="Финансовый 114 2" xfId="267"/>
    <cellStyle name="Финансовый 115" xfId="121"/>
    <cellStyle name="Финансовый 115 2" xfId="268"/>
    <cellStyle name="Финансовый 116" xfId="122"/>
    <cellStyle name="Финансовый 116 2" xfId="269"/>
    <cellStyle name="Финансовый 117" xfId="123"/>
    <cellStyle name="Финансовый 117 2" xfId="270"/>
    <cellStyle name="Финансовый 118" xfId="124"/>
    <cellStyle name="Финансовый 118 2" xfId="271"/>
    <cellStyle name="Финансовый 119" xfId="126"/>
    <cellStyle name="Финансовый 119 2" xfId="273"/>
    <cellStyle name="Финансовый 12" xfId="18"/>
    <cellStyle name="Финансовый 12 2" xfId="167"/>
    <cellStyle name="Финансовый 120" xfId="125"/>
    <cellStyle name="Финансовый 120 2" xfId="272"/>
    <cellStyle name="Финансовый 121" xfId="127"/>
    <cellStyle name="Финансовый 121 2" xfId="274"/>
    <cellStyle name="Финансовый 122" xfId="128"/>
    <cellStyle name="Финансовый 122 2" xfId="275"/>
    <cellStyle name="Финансовый 123" xfId="129"/>
    <cellStyle name="Финансовый 123 2" xfId="276"/>
    <cellStyle name="Финансовый 124" xfId="130"/>
    <cellStyle name="Финансовый 124 2" xfId="277"/>
    <cellStyle name="Финансовый 125" xfId="131"/>
    <cellStyle name="Финансовый 125 2" xfId="278"/>
    <cellStyle name="Финансовый 126" xfId="132"/>
    <cellStyle name="Финансовый 126 2" xfId="279"/>
    <cellStyle name="Финансовый 127" xfId="133"/>
    <cellStyle name="Финансовый 127 2" xfId="280"/>
    <cellStyle name="Финансовый 128" xfId="134"/>
    <cellStyle name="Финансовый 128 2" xfId="281"/>
    <cellStyle name="Финансовый 129" xfId="135"/>
    <cellStyle name="Финансовый 129 2" xfId="282"/>
    <cellStyle name="Финансовый 13" xfId="19"/>
    <cellStyle name="Финансовый 13 2" xfId="168"/>
    <cellStyle name="Финансовый 130" xfId="136"/>
    <cellStyle name="Финансовый 130 2" xfId="283"/>
    <cellStyle name="Финансовый 131" xfId="137"/>
    <cellStyle name="Финансовый 131 2" xfId="284"/>
    <cellStyle name="Финансовый 132" xfId="138"/>
    <cellStyle name="Финансовый 132 2" xfId="285"/>
    <cellStyle name="Финансовый 133" xfId="139"/>
    <cellStyle name="Финансовый 133 2" xfId="286"/>
    <cellStyle name="Финансовый 134" xfId="140"/>
    <cellStyle name="Финансовый 134 2" xfId="287"/>
    <cellStyle name="Финансовый 135" xfId="141"/>
    <cellStyle name="Финансовый 135 2" xfId="288"/>
    <cellStyle name="Финансовый 136" xfId="142"/>
    <cellStyle name="Финансовый 136 2" xfId="289"/>
    <cellStyle name="Финансовый 137" xfId="143"/>
    <cellStyle name="Финансовый 137 2" xfId="290"/>
    <cellStyle name="Финансовый 138" xfId="144"/>
    <cellStyle name="Финансовый 138 2" xfId="291"/>
    <cellStyle name="Финансовый 139" xfId="145"/>
    <cellStyle name="Финансовый 139 2" xfId="292"/>
    <cellStyle name="Финансовый 14" xfId="20"/>
    <cellStyle name="Финансовый 14 2" xfId="169"/>
    <cellStyle name="Финансовый 140" xfId="146"/>
    <cellStyle name="Финансовый 140 2" xfId="293"/>
    <cellStyle name="Финансовый 141" xfId="147"/>
    <cellStyle name="Финансовый 141 2" xfId="294"/>
    <cellStyle name="Финансовый 142" xfId="149"/>
    <cellStyle name="Финансовый 142 2" xfId="296"/>
    <cellStyle name="Финансовый 143" xfId="148"/>
    <cellStyle name="Финансовый 143 2" xfId="295"/>
    <cellStyle name="Финансовый 144" xfId="150"/>
    <cellStyle name="Финансовый 144 2" xfId="297"/>
    <cellStyle name="Финансовый 145" xfId="151"/>
    <cellStyle name="Финансовый 15" xfId="13"/>
    <cellStyle name="Финансовый 15 2" xfId="162"/>
    <cellStyle name="Финансовый 16" xfId="21"/>
    <cellStyle name="Финансовый 16 2" xfId="170"/>
    <cellStyle name="Финансовый 17" xfId="22"/>
    <cellStyle name="Финансовый 17 2" xfId="171"/>
    <cellStyle name="Финансовый 18" xfId="23"/>
    <cellStyle name="Финансовый 18 2" xfId="172"/>
    <cellStyle name="Финансовый 19" xfId="24"/>
    <cellStyle name="Финансовый 19 2" xfId="173"/>
    <cellStyle name="Финансовый 2" xfId="5"/>
    <cellStyle name="Финансовый 2 2" xfId="154"/>
    <cellStyle name="Финансовый 20" xfId="25"/>
    <cellStyle name="Финансовый 20 2" xfId="174"/>
    <cellStyle name="Финансовый 21" xfId="26"/>
    <cellStyle name="Финансовый 21 2" xfId="175"/>
    <cellStyle name="Финансовый 22" xfId="27"/>
    <cellStyle name="Финансовый 22 2" xfId="176"/>
    <cellStyle name="Финансовый 23" xfId="29"/>
    <cellStyle name="Финансовый 23 2" xfId="178"/>
    <cellStyle name="Финансовый 24" xfId="12"/>
    <cellStyle name="Финансовый 24 2" xfId="161"/>
    <cellStyle name="Финансовый 25" xfId="30"/>
    <cellStyle name="Финансовый 25 2" xfId="179"/>
    <cellStyle name="Финансовый 26" xfId="31"/>
    <cellStyle name="Финансовый 26 2" xfId="180"/>
    <cellStyle name="Финансовый 27" xfId="32"/>
    <cellStyle name="Финансовый 27 2" xfId="181"/>
    <cellStyle name="Финансовый 28" xfId="33"/>
    <cellStyle name="Финансовый 28 2" xfId="182"/>
    <cellStyle name="Финансовый 29" xfId="34"/>
    <cellStyle name="Финансовый 29 2" xfId="183"/>
    <cellStyle name="Финансовый 3" xfId="8"/>
    <cellStyle name="Финансовый 3 2" xfId="157"/>
    <cellStyle name="Финансовый 30" xfId="35"/>
    <cellStyle name="Финансовый 30 2" xfId="184"/>
    <cellStyle name="Финансовый 31" xfId="36"/>
    <cellStyle name="Финансовый 31 2" xfId="185"/>
    <cellStyle name="Финансовый 32" xfId="37"/>
    <cellStyle name="Финансовый 32 2" xfId="186"/>
    <cellStyle name="Финансовый 33" xfId="38"/>
    <cellStyle name="Финансовый 33 2" xfId="187"/>
    <cellStyle name="Финансовый 34" xfId="39"/>
    <cellStyle name="Финансовый 34 2" xfId="188"/>
    <cellStyle name="Финансовый 35" xfId="40"/>
    <cellStyle name="Финансовый 35 2" xfId="189"/>
    <cellStyle name="Финансовый 36" xfId="41"/>
    <cellStyle name="Финансовый 36 2" xfId="190"/>
    <cellStyle name="Финансовый 37" xfId="42"/>
    <cellStyle name="Финансовый 37 2" xfId="191"/>
    <cellStyle name="Финансовый 38" xfId="43"/>
    <cellStyle name="Финансовый 38 2" xfId="192"/>
    <cellStyle name="Финансовый 39" xfId="44"/>
    <cellStyle name="Финансовый 39 2" xfId="193"/>
    <cellStyle name="Финансовый 4" xfId="6"/>
    <cellStyle name="Финансовый 4 2" xfId="155"/>
    <cellStyle name="Финансовый 40" xfId="45"/>
    <cellStyle name="Финансовый 40 2" xfId="194"/>
    <cellStyle name="Финансовый 41" xfId="46"/>
    <cellStyle name="Финансовый 41 2" xfId="195"/>
    <cellStyle name="Финансовый 42" xfId="47"/>
    <cellStyle name="Финансовый 42 2" xfId="196"/>
    <cellStyle name="Финансовый 43" xfId="48"/>
    <cellStyle name="Финансовый 43 2" xfId="197"/>
    <cellStyle name="Финансовый 44" xfId="49"/>
    <cellStyle name="Финансовый 44 2" xfId="198"/>
    <cellStyle name="Финансовый 45" xfId="50"/>
    <cellStyle name="Финансовый 45 2" xfId="199"/>
    <cellStyle name="Финансовый 46" xfId="51"/>
    <cellStyle name="Финансовый 46 2" xfId="200"/>
    <cellStyle name="Финансовый 47" xfId="52"/>
    <cellStyle name="Финансовый 47 2" xfId="201"/>
    <cellStyle name="Финансовый 48" xfId="53"/>
    <cellStyle name="Финансовый 48 2" xfId="202"/>
    <cellStyle name="Финансовый 49" xfId="54"/>
    <cellStyle name="Финансовый 49 2" xfId="203"/>
    <cellStyle name="Финансовый 5" xfId="9"/>
    <cellStyle name="Финансовый 5 2" xfId="158"/>
    <cellStyle name="Финансовый 50" xfId="55"/>
    <cellStyle name="Финансовый 50 2" xfId="204"/>
    <cellStyle name="Финансовый 51" xfId="56"/>
    <cellStyle name="Финансовый 51 2" xfId="205"/>
    <cellStyle name="Финансовый 52" xfId="57"/>
    <cellStyle name="Финансовый 52 2" xfId="206"/>
    <cellStyle name="Финансовый 53" xfId="58"/>
    <cellStyle name="Финансовый 53 2" xfId="207"/>
    <cellStyle name="Финансовый 54" xfId="59"/>
    <cellStyle name="Финансовый 54 2" xfId="208"/>
    <cellStyle name="Финансовый 55" xfId="28"/>
    <cellStyle name="Финансовый 55 2" xfId="177"/>
    <cellStyle name="Финансовый 56" xfId="60"/>
    <cellStyle name="Финансовый 56 2" xfId="209"/>
    <cellStyle name="Финансовый 57" xfId="61"/>
    <cellStyle name="Финансовый 57 2" xfId="210"/>
    <cellStyle name="Финансовый 58" xfId="62"/>
    <cellStyle name="Финансовый 58 2" xfId="211"/>
    <cellStyle name="Финансовый 59" xfId="63"/>
    <cellStyle name="Финансовый 59 2" xfId="212"/>
    <cellStyle name="Финансовый 6" xfId="10"/>
    <cellStyle name="Финансовый 6 2" xfId="159"/>
    <cellStyle name="Финансовый 60" xfId="64"/>
    <cellStyle name="Финансовый 60 2" xfId="213"/>
    <cellStyle name="Финансовый 61" xfId="65"/>
    <cellStyle name="Финансовый 61 2" xfId="214"/>
    <cellStyle name="Финансовый 62" xfId="68"/>
    <cellStyle name="Финансовый 62 2" xfId="215"/>
    <cellStyle name="Финансовый 63" xfId="70"/>
    <cellStyle name="Финансовый 63 2" xfId="217"/>
    <cellStyle name="Финансовый 64" xfId="69"/>
    <cellStyle name="Финансовый 64 2" xfId="216"/>
    <cellStyle name="Финансовый 65" xfId="71"/>
    <cellStyle name="Финансовый 65 2" xfId="218"/>
    <cellStyle name="Финансовый 66" xfId="72"/>
    <cellStyle name="Финансовый 66 2" xfId="219"/>
    <cellStyle name="Финансовый 67" xfId="73"/>
    <cellStyle name="Финансовый 67 2" xfId="220"/>
    <cellStyle name="Финансовый 68" xfId="74"/>
    <cellStyle name="Финансовый 68 2" xfId="221"/>
    <cellStyle name="Финансовый 69" xfId="75"/>
    <cellStyle name="Финансовый 69 2" xfId="222"/>
    <cellStyle name="Финансовый 7" xfId="14"/>
    <cellStyle name="Финансовый 7 2" xfId="163"/>
    <cellStyle name="Финансовый 70" xfId="76"/>
    <cellStyle name="Финансовый 70 2" xfId="223"/>
    <cellStyle name="Финансовый 71" xfId="77"/>
    <cellStyle name="Финансовый 71 2" xfId="224"/>
    <cellStyle name="Финансовый 72" xfId="78"/>
    <cellStyle name="Финансовый 72 2" xfId="225"/>
    <cellStyle name="Финансовый 73" xfId="79"/>
    <cellStyle name="Финансовый 73 2" xfId="226"/>
    <cellStyle name="Финансовый 74" xfId="80"/>
    <cellStyle name="Финансовый 74 2" xfId="227"/>
    <cellStyle name="Финансовый 75" xfId="81"/>
    <cellStyle name="Финансовый 75 2" xfId="228"/>
    <cellStyle name="Финансовый 76" xfId="82"/>
    <cellStyle name="Финансовый 76 2" xfId="229"/>
    <cellStyle name="Финансовый 77" xfId="83"/>
    <cellStyle name="Финансовый 77 2" xfId="230"/>
    <cellStyle name="Финансовый 78" xfId="84"/>
    <cellStyle name="Финансовый 78 2" xfId="231"/>
    <cellStyle name="Финансовый 79" xfId="85"/>
    <cellStyle name="Финансовый 79 2" xfId="232"/>
    <cellStyle name="Финансовый 8" xfId="11"/>
    <cellStyle name="Финансовый 8 2" xfId="160"/>
    <cellStyle name="Финансовый 80" xfId="86"/>
    <cellStyle name="Финансовый 80 2" xfId="233"/>
    <cellStyle name="Финансовый 81" xfId="87"/>
    <cellStyle name="Финансовый 81 2" xfId="234"/>
    <cellStyle name="Финансовый 82" xfId="88"/>
    <cellStyle name="Финансовый 82 2" xfId="235"/>
    <cellStyle name="Финансовый 83" xfId="89"/>
    <cellStyle name="Финансовый 83 2" xfId="236"/>
    <cellStyle name="Финансовый 84" xfId="90"/>
    <cellStyle name="Финансовый 84 2" xfId="237"/>
    <cellStyle name="Финансовый 85" xfId="91"/>
    <cellStyle name="Финансовый 85 2" xfId="238"/>
    <cellStyle name="Финансовый 86" xfId="92"/>
    <cellStyle name="Финансовый 86 2" xfId="239"/>
    <cellStyle name="Финансовый 87" xfId="93"/>
    <cellStyle name="Финансовый 87 2" xfId="240"/>
    <cellStyle name="Финансовый 88" xfId="94"/>
    <cellStyle name="Финансовый 88 2" xfId="241"/>
    <cellStyle name="Финансовый 89" xfId="95"/>
    <cellStyle name="Финансовый 89 2" xfId="242"/>
    <cellStyle name="Финансовый 9" xfId="15"/>
    <cellStyle name="Финансовый 9 2" xfId="164"/>
    <cellStyle name="Финансовый 90" xfId="96"/>
    <cellStyle name="Финансовый 90 2" xfId="243"/>
    <cellStyle name="Финансовый 91" xfId="97"/>
    <cellStyle name="Финансовый 91 2" xfId="244"/>
    <cellStyle name="Финансовый 92" xfId="98"/>
    <cellStyle name="Финансовый 92 2" xfId="245"/>
    <cellStyle name="Финансовый 93" xfId="99"/>
    <cellStyle name="Финансовый 93 2" xfId="246"/>
    <cellStyle name="Финансовый 94" xfId="100"/>
    <cellStyle name="Финансовый 94 2" xfId="247"/>
    <cellStyle name="Финансовый 95" xfId="101"/>
    <cellStyle name="Финансовый 95 2" xfId="248"/>
    <cellStyle name="Финансовый 96" xfId="102"/>
    <cellStyle name="Финансовый 96 2" xfId="249"/>
    <cellStyle name="Финансовый 97" xfId="103"/>
    <cellStyle name="Финансовый 97 2" xfId="250"/>
    <cellStyle name="Финансовый 98" xfId="104"/>
    <cellStyle name="Финансовый 98 2" xfId="251"/>
    <cellStyle name="Финансовый 99" xfId="105"/>
    <cellStyle name="Финансовый 99 2" xfId="2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TAIR\SYS\WINDOWS\&#1058;&#1077;&#1093;&#1072;&#1088;&#1072;&#1082;%20&#1052;&#1055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АРАК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P25"/>
  <sheetViews>
    <sheetView tabSelected="1" zoomScale="70" zoomScaleNormal="70" zoomScalePageLayoutView="80" workbookViewId="0">
      <selection activeCell="V4" sqref="V4"/>
    </sheetView>
  </sheetViews>
  <sheetFormatPr defaultColWidth="8.75" defaultRowHeight="18.75" x14ac:dyDescent="0.3"/>
  <cols>
    <col min="1" max="1" width="6.875" style="5" customWidth="1"/>
    <col min="2" max="2" width="12.5" style="5" customWidth="1"/>
    <col min="3" max="3" width="7.25" style="5" hidden="1" customWidth="1"/>
    <col min="4" max="4" width="37.25" style="5" customWidth="1"/>
    <col min="5" max="5" width="10.125" style="5" customWidth="1"/>
    <col min="6" max="6" width="5.625" style="5" customWidth="1"/>
    <col min="7" max="7" width="13.875" style="5" customWidth="1"/>
    <col min="8" max="8" width="36.625" style="5" customWidth="1"/>
    <col min="9" max="9" width="11.375" style="65" hidden="1" customWidth="1"/>
    <col min="10" max="10" width="10.125" style="65" hidden="1" customWidth="1"/>
    <col min="11" max="11" width="17.125" style="65" hidden="1" customWidth="1"/>
    <col min="12" max="12" width="18.75" style="11" hidden="1" customWidth="1"/>
    <col min="13" max="14" width="17.125" style="11" hidden="1" customWidth="1"/>
    <col min="15" max="15" width="14.875" style="10" customWidth="1"/>
    <col min="16" max="16" width="15.25" style="10" customWidth="1"/>
    <col min="17" max="17" width="16.75" style="10" customWidth="1"/>
    <col min="18" max="19" width="18.375" style="10" hidden="1" customWidth="1"/>
    <col min="20" max="16384" width="8.75" style="5"/>
  </cols>
  <sheetData>
    <row r="1" spans="1:94" ht="63.75" customHeight="1" x14ac:dyDescent="0.3">
      <c r="A1" s="14"/>
      <c r="B1" s="14"/>
      <c r="C1" s="14"/>
      <c r="D1" s="14"/>
      <c r="E1" s="14"/>
      <c r="F1" s="14"/>
      <c r="G1" s="14"/>
      <c r="H1" s="14"/>
      <c r="I1" s="68"/>
      <c r="J1" s="68"/>
      <c r="K1" s="68"/>
      <c r="L1" s="52"/>
      <c r="M1" s="135" t="s">
        <v>126</v>
      </c>
      <c r="N1" s="136"/>
      <c r="O1" s="136"/>
      <c r="P1" s="136"/>
      <c r="Q1" s="136"/>
      <c r="R1" s="136"/>
      <c r="S1" s="136"/>
    </row>
    <row r="2" spans="1:94" s="1" customFormat="1" ht="74.25" customHeight="1" x14ac:dyDescent="0.25">
      <c r="A2" s="137" t="s">
        <v>125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</row>
    <row r="3" spans="1:94" s="1" customFormat="1" ht="141.6" customHeight="1" x14ac:dyDescent="0.25">
      <c r="A3" s="15" t="s">
        <v>6</v>
      </c>
      <c r="B3" s="15" t="s">
        <v>7</v>
      </c>
      <c r="C3" s="15"/>
      <c r="D3" s="23" t="s">
        <v>23</v>
      </c>
      <c r="E3" s="139" t="s">
        <v>9</v>
      </c>
      <c r="F3" s="139"/>
      <c r="G3" s="140" t="s">
        <v>10</v>
      </c>
      <c r="H3" s="141"/>
      <c r="I3" s="57"/>
      <c r="J3" s="57"/>
      <c r="K3" s="57"/>
      <c r="L3" s="53" t="s">
        <v>15</v>
      </c>
      <c r="M3" s="54" t="s">
        <v>14</v>
      </c>
      <c r="N3" s="54" t="s">
        <v>18</v>
      </c>
      <c r="O3" s="16" t="s">
        <v>11</v>
      </c>
      <c r="P3" s="22" t="s">
        <v>24</v>
      </c>
      <c r="Q3" s="17" t="s">
        <v>13</v>
      </c>
      <c r="R3" s="18" t="s">
        <v>16</v>
      </c>
      <c r="S3" s="19" t="s">
        <v>17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</row>
    <row r="4" spans="1:94" s="1" customFormat="1" ht="15.6" customHeight="1" x14ac:dyDescent="0.3">
      <c r="A4" s="12">
        <v>1</v>
      </c>
      <c r="B4" s="12">
        <v>2</v>
      </c>
      <c r="C4" s="20"/>
      <c r="D4" s="12">
        <v>3</v>
      </c>
      <c r="E4" s="142">
        <v>4</v>
      </c>
      <c r="F4" s="143"/>
      <c r="G4" s="142">
        <v>5</v>
      </c>
      <c r="H4" s="143"/>
      <c r="I4" s="67"/>
      <c r="J4" s="67"/>
      <c r="K4" s="67"/>
      <c r="L4" s="55"/>
      <c r="M4" s="55"/>
      <c r="N4" s="55"/>
      <c r="O4" s="12">
        <v>6</v>
      </c>
      <c r="P4" s="12">
        <v>7</v>
      </c>
      <c r="Q4" s="12">
        <v>8</v>
      </c>
      <c r="R4" s="21"/>
      <c r="S4" s="2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</row>
    <row r="5" spans="1:94" s="8" customFormat="1" x14ac:dyDescent="0.25">
      <c r="A5" s="115">
        <v>1</v>
      </c>
      <c r="B5" s="98">
        <v>30</v>
      </c>
      <c r="C5" s="98"/>
      <c r="D5" s="98" t="s">
        <v>2</v>
      </c>
      <c r="E5" s="103" t="s">
        <v>3</v>
      </c>
      <c r="F5" s="104">
        <v>30</v>
      </c>
      <c r="G5" s="103" t="s">
        <v>4</v>
      </c>
      <c r="H5" s="102" t="s">
        <v>107</v>
      </c>
      <c r="I5" s="99">
        <v>289.89999999999998</v>
      </c>
      <c r="J5" s="99"/>
      <c r="K5" s="99">
        <v>1207031.2808163264</v>
      </c>
      <c r="L5" s="107">
        <v>289.89999999999998</v>
      </c>
      <c r="M5" s="107"/>
      <c r="N5" s="107">
        <v>1207031.2808163264</v>
      </c>
      <c r="O5" s="85">
        <f t="shared" ref="O5:O21" si="0">L5-R5</f>
        <v>162.69999999999999</v>
      </c>
      <c r="P5" s="85">
        <f t="shared" ref="P5:P21" si="1">M5-S5</f>
        <v>0</v>
      </c>
      <c r="Q5" s="85">
        <f>O5*N5/L5</f>
        <v>677419.76332810044</v>
      </c>
      <c r="R5" s="111">
        <v>127.2</v>
      </c>
      <c r="S5" s="111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</row>
    <row r="6" spans="1:94" s="8" customFormat="1" x14ac:dyDescent="0.25">
      <c r="A6" s="115">
        <v>2</v>
      </c>
      <c r="B6" s="98">
        <v>68</v>
      </c>
      <c r="C6" s="98"/>
      <c r="D6" s="98" t="s">
        <v>2</v>
      </c>
      <c r="E6" s="103" t="s">
        <v>3</v>
      </c>
      <c r="F6" s="104">
        <v>68</v>
      </c>
      <c r="G6" s="103" t="s">
        <v>4</v>
      </c>
      <c r="H6" s="102" t="s">
        <v>106</v>
      </c>
      <c r="I6" s="99">
        <v>262.10000000000002</v>
      </c>
      <c r="J6" s="99">
        <v>95.5</v>
      </c>
      <c r="K6" s="99">
        <v>1115139.8820665735</v>
      </c>
      <c r="L6" s="107">
        <v>262.10000000000002</v>
      </c>
      <c r="M6" s="107">
        <v>95.5</v>
      </c>
      <c r="N6" s="107">
        <v>1115139.8820665735</v>
      </c>
      <c r="O6" s="85">
        <f t="shared" si="0"/>
        <v>231.8</v>
      </c>
      <c r="P6" s="85">
        <f t="shared" si="1"/>
        <v>95.5</v>
      </c>
      <c r="Q6" s="85">
        <f>O6*N6/L6</f>
        <v>986224.43595204782</v>
      </c>
      <c r="R6" s="111">
        <v>30.3</v>
      </c>
      <c r="S6" s="111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</row>
    <row r="7" spans="1:94" s="8" customFormat="1" x14ac:dyDescent="0.25">
      <c r="A7" s="129">
        <v>3</v>
      </c>
      <c r="B7" s="98">
        <v>196</v>
      </c>
      <c r="C7" s="98"/>
      <c r="D7" s="98" t="s">
        <v>2</v>
      </c>
      <c r="E7" s="103" t="s">
        <v>3</v>
      </c>
      <c r="F7" s="104">
        <v>196</v>
      </c>
      <c r="G7" s="103" t="s">
        <v>4</v>
      </c>
      <c r="H7" s="102" t="s">
        <v>113</v>
      </c>
      <c r="I7" s="99">
        <v>77.8</v>
      </c>
      <c r="J7" s="99">
        <v>66.2</v>
      </c>
      <c r="K7" s="99">
        <v>290109.96633451036</v>
      </c>
      <c r="L7" s="107">
        <v>77.8</v>
      </c>
      <c r="M7" s="107">
        <v>66.2</v>
      </c>
      <c r="N7" s="107">
        <v>290109.96633451036</v>
      </c>
      <c r="O7" s="85">
        <f t="shared" si="0"/>
        <v>11.599999999999994</v>
      </c>
      <c r="P7" s="85">
        <f t="shared" si="1"/>
        <v>0</v>
      </c>
      <c r="Q7" s="85">
        <f>O7*N7/L7</f>
        <v>43255.470558872992</v>
      </c>
      <c r="R7" s="111">
        <v>66.2</v>
      </c>
      <c r="S7" s="111">
        <v>66.2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</row>
    <row r="8" spans="1:94" s="9" customFormat="1" x14ac:dyDescent="0.25">
      <c r="A8" s="129">
        <v>4</v>
      </c>
      <c r="B8" s="98">
        <v>234</v>
      </c>
      <c r="C8" s="98"/>
      <c r="D8" s="98" t="s">
        <v>2</v>
      </c>
      <c r="E8" s="103" t="s">
        <v>3</v>
      </c>
      <c r="F8" s="104">
        <v>234</v>
      </c>
      <c r="G8" s="103" t="s">
        <v>4</v>
      </c>
      <c r="H8" s="102" t="s">
        <v>114</v>
      </c>
      <c r="I8" s="99">
        <v>68</v>
      </c>
      <c r="J8" s="99">
        <v>55.7</v>
      </c>
      <c r="K8" s="99">
        <v>611015.80663725303</v>
      </c>
      <c r="L8" s="107">
        <v>68</v>
      </c>
      <c r="M8" s="107">
        <v>55.7</v>
      </c>
      <c r="N8" s="107">
        <v>611015.80663725303</v>
      </c>
      <c r="O8" s="85">
        <f t="shared" si="0"/>
        <v>12.299999999999997</v>
      </c>
      <c r="P8" s="85">
        <f t="shared" si="1"/>
        <v>0</v>
      </c>
      <c r="Q8" s="85">
        <v>0</v>
      </c>
      <c r="R8" s="111">
        <v>55.7</v>
      </c>
      <c r="S8" s="111">
        <v>55.7</v>
      </c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</row>
    <row r="9" spans="1:94" s="9" customFormat="1" x14ac:dyDescent="0.25">
      <c r="A9" s="129">
        <v>5</v>
      </c>
      <c r="B9" s="98">
        <v>709</v>
      </c>
      <c r="C9" s="98"/>
      <c r="D9" s="98" t="s">
        <v>2</v>
      </c>
      <c r="E9" s="103" t="s">
        <v>1</v>
      </c>
      <c r="F9" s="104">
        <v>28</v>
      </c>
      <c r="G9" s="103" t="s">
        <v>4</v>
      </c>
      <c r="H9" s="102" t="s">
        <v>109</v>
      </c>
      <c r="I9" s="99">
        <v>476.9</v>
      </c>
      <c r="J9" s="99">
        <v>29.1</v>
      </c>
      <c r="K9" s="99">
        <v>5029359.4171819491</v>
      </c>
      <c r="L9" s="107">
        <v>476.9</v>
      </c>
      <c r="M9" s="107">
        <v>29.1</v>
      </c>
      <c r="N9" s="107">
        <v>5029359.4171819491</v>
      </c>
      <c r="O9" s="85">
        <f t="shared" si="0"/>
        <v>447.79999999999995</v>
      </c>
      <c r="P9" s="85">
        <f t="shared" si="1"/>
        <v>0</v>
      </c>
      <c r="Q9" s="85">
        <f t="shared" ref="Q9:Q21" si="2">O9*N9/L9</f>
        <v>4722472.524667806</v>
      </c>
      <c r="R9" s="111">
        <v>29.1</v>
      </c>
      <c r="S9" s="111">
        <v>29.1</v>
      </c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</row>
    <row r="10" spans="1:94" x14ac:dyDescent="0.3">
      <c r="A10" s="129">
        <v>6</v>
      </c>
      <c r="B10" s="98">
        <v>744</v>
      </c>
      <c r="C10" s="98"/>
      <c r="D10" s="98" t="s">
        <v>2</v>
      </c>
      <c r="E10" s="103" t="s">
        <v>1</v>
      </c>
      <c r="F10" s="104">
        <v>63</v>
      </c>
      <c r="G10" s="103" t="s">
        <v>4</v>
      </c>
      <c r="H10" s="102" t="s">
        <v>110</v>
      </c>
      <c r="I10" s="99">
        <v>28.3</v>
      </c>
      <c r="J10" s="99">
        <v>17</v>
      </c>
      <c r="K10" s="99">
        <v>140677.42246026261</v>
      </c>
      <c r="L10" s="107">
        <v>28.3</v>
      </c>
      <c r="M10" s="107">
        <v>17</v>
      </c>
      <c r="N10" s="107">
        <v>140677.42246026261</v>
      </c>
      <c r="O10" s="85">
        <f t="shared" si="0"/>
        <v>11.3</v>
      </c>
      <c r="P10" s="85">
        <f t="shared" si="1"/>
        <v>0</v>
      </c>
      <c r="Q10" s="85">
        <f t="shared" si="2"/>
        <v>56171.550310988256</v>
      </c>
      <c r="R10" s="111">
        <v>17</v>
      </c>
      <c r="S10" s="111">
        <v>17</v>
      </c>
    </row>
    <row r="11" spans="1:94" x14ac:dyDescent="0.3">
      <c r="A11" s="129">
        <v>7</v>
      </c>
      <c r="B11" s="98">
        <v>786</v>
      </c>
      <c r="C11" s="98"/>
      <c r="D11" s="98" t="s">
        <v>2</v>
      </c>
      <c r="E11" s="103" t="s">
        <v>1</v>
      </c>
      <c r="F11" s="104">
        <v>105</v>
      </c>
      <c r="G11" s="103" t="s">
        <v>4</v>
      </c>
      <c r="H11" s="102" t="s">
        <v>112</v>
      </c>
      <c r="I11" s="99">
        <v>509.3</v>
      </c>
      <c r="J11" s="99">
        <v>291.5</v>
      </c>
      <c r="K11" s="99">
        <v>4252380.0944853872</v>
      </c>
      <c r="L11" s="107">
        <v>509.3</v>
      </c>
      <c r="M11" s="107">
        <v>291.5</v>
      </c>
      <c r="N11" s="107">
        <v>4252380.0944853872</v>
      </c>
      <c r="O11" s="85">
        <f t="shared" si="0"/>
        <v>487.2</v>
      </c>
      <c r="P11" s="85">
        <f t="shared" si="1"/>
        <v>269.39999999999998</v>
      </c>
      <c r="Q11" s="85">
        <f t="shared" si="2"/>
        <v>4067857.0234307493</v>
      </c>
      <c r="R11" s="111">
        <v>22.1</v>
      </c>
      <c r="S11" s="111">
        <v>22.1</v>
      </c>
    </row>
    <row r="12" spans="1:94" x14ac:dyDescent="0.3">
      <c r="A12" s="129">
        <v>8</v>
      </c>
      <c r="B12" s="98">
        <v>883</v>
      </c>
      <c r="C12" s="98"/>
      <c r="D12" s="98" t="s">
        <v>2</v>
      </c>
      <c r="E12" s="103" t="s">
        <v>1</v>
      </c>
      <c r="F12" s="104">
        <v>202</v>
      </c>
      <c r="G12" s="103" t="s">
        <v>4</v>
      </c>
      <c r="H12" s="102" t="s">
        <v>115</v>
      </c>
      <c r="I12" s="99">
        <v>172.4</v>
      </c>
      <c r="J12" s="99">
        <v>43.1</v>
      </c>
      <c r="K12" s="99">
        <v>2842590.2454212452</v>
      </c>
      <c r="L12" s="107">
        <v>172.4</v>
      </c>
      <c r="M12" s="107">
        <v>43.1</v>
      </c>
      <c r="N12" s="107">
        <v>2842590.2454212452</v>
      </c>
      <c r="O12" s="85">
        <f t="shared" si="0"/>
        <v>129.30000000000001</v>
      </c>
      <c r="P12" s="85">
        <f t="shared" si="1"/>
        <v>0</v>
      </c>
      <c r="Q12" s="85">
        <f t="shared" si="2"/>
        <v>2131942.6840659338</v>
      </c>
      <c r="R12" s="111">
        <v>43.1</v>
      </c>
      <c r="S12" s="111">
        <v>43.1</v>
      </c>
    </row>
    <row r="13" spans="1:94" x14ac:dyDescent="0.3">
      <c r="A13" s="129">
        <v>9</v>
      </c>
      <c r="B13" s="98">
        <v>989</v>
      </c>
      <c r="C13" s="98">
        <v>371</v>
      </c>
      <c r="D13" s="98" t="s">
        <v>2</v>
      </c>
      <c r="E13" s="103" t="s">
        <v>1</v>
      </c>
      <c r="F13" s="104">
        <v>308</v>
      </c>
      <c r="G13" s="103" t="s">
        <v>4</v>
      </c>
      <c r="H13" s="102" t="s">
        <v>117</v>
      </c>
      <c r="I13" s="99">
        <v>437.4</v>
      </c>
      <c r="J13" s="99"/>
      <c r="K13" s="99">
        <v>1996486.6889025136</v>
      </c>
      <c r="L13" s="107">
        <v>437.4</v>
      </c>
      <c r="M13" s="107"/>
      <c r="N13" s="107">
        <v>1996486.6889025136</v>
      </c>
      <c r="O13" s="85">
        <f t="shared" si="0"/>
        <v>392</v>
      </c>
      <c r="P13" s="85">
        <f t="shared" si="1"/>
        <v>0</v>
      </c>
      <c r="Q13" s="85">
        <f t="shared" si="2"/>
        <v>1789261.0472103003</v>
      </c>
      <c r="R13" s="111">
        <v>45.4</v>
      </c>
      <c r="S13" s="111"/>
    </row>
    <row r="14" spans="1:94" x14ac:dyDescent="0.3">
      <c r="A14" s="129">
        <v>10</v>
      </c>
      <c r="B14" s="98">
        <v>1039</v>
      </c>
      <c r="C14" s="98">
        <v>493</v>
      </c>
      <c r="D14" s="98" t="s">
        <v>2</v>
      </c>
      <c r="E14" s="103" t="s">
        <v>1</v>
      </c>
      <c r="F14" s="104">
        <v>358</v>
      </c>
      <c r="G14" s="103" t="s">
        <v>4</v>
      </c>
      <c r="H14" s="102" t="s">
        <v>85</v>
      </c>
      <c r="I14" s="99">
        <v>93.9</v>
      </c>
      <c r="J14" s="99">
        <v>47</v>
      </c>
      <c r="K14" s="99">
        <v>685782.47438522254</v>
      </c>
      <c r="L14" s="112">
        <f>93.9-47</f>
        <v>46.900000000000006</v>
      </c>
      <c r="M14" s="112">
        <f>47-47</f>
        <v>0</v>
      </c>
      <c r="N14" s="107">
        <v>685782.47438522254</v>
      </c>
      <c r="O14" s="85">
        <f t="shared" si="0"/>
        <v>17.700000000000006</v>
      </c>
      <c r="P14" s="85">
        <f t="shared" si="1"/>
        <v>0</v>
      </c>
      <c r="Q14" s="85">
        <f t="shared" si="2"/>
        <v>258813.4284993271</v>
      </c>
      <c r="R14" s="111">
        <v>29.2</v>
      </c>
      <c r="S14" s="111"/>
    </row>
    <row r="15" spans="1:94" x14ac:dyDescent="0.3">
      <c r="A15" s="129">
        <v>11</v>
      </c>
      <c r="B15" s="98">
        <v>1155</v>
      </c>
      <c r="C15" s="98"/>
      <c r="D15" s="98" t="s">
        <v>2</v>
      </c>
      <c r="E15" s="103" t="s">
        <v>1</v>
      </c>
      <c r="F15" s="104">
        <v>474</v>
      </c>
      <c r="G15" s="103" t="s">
        <v>4</v>
      </c>
      <c r="H15" s="102" t="s">
        <v>124</v>
      </c>
      <c r="I15" s="99">
        <v>2404.1</v>
      </c>
      <c r="J15" s="99">
        <v>1103.7</v>
      </c>
      <c r="K15" s="99">
        <v>15546758.960076155</v>
      </c>
      <c r="L15" s="107">
        <v>2404.1</v>
      </c>
      <c r="M15" s="107">
        <v>1103.7</v>
      </c>
      <c r="N15" s="107">
        <v>15546758.960076155</v>
      </c>
      <c r="O15" s="85">
        <f t="shared" si="0"/>
        <v>2338.6999999999998</v>
      </c>
      <c r="P15" s="85">
        <f t="shared" si="1"/>
        <v>1026.8</v>
      </c>
      <c r="Q15" s="85">
        <f t="shared" si="2"/>
        <v>15123832.278162347</v>
      </c>
      <c r="R15" s="111">
        <v>65.400000000000006</v>
      </c>
      <c r="S15" s="111">
        <v>76.900000000000006</v>
      </c>
    </row>
    <row r="16" spans="1:94" x14ac:dyDescent="0.3">
      <c r="A16" s="129">
        <v>12</v>
      </c>
      <c r="B16" s="98">
        <v>1194</v>
      </c>
      <c r="C16" s="98"/>
      <c r="D16" s="98" t="s">
        <v>2</v>
      </c>
      <c r="E16" s="103" t="s">
        <v>1</v>
      </c>
      <c r="F16" s="104">
        <v>513</v>
      </c>
      <c r="G16" s="103" t="s">
        <v>4</v>
      </c>
      <c r="H16" s="102" t="s">
        <v>123</v>
      </c>
      <c r="I16" s="99">
        <v>152.19999999999999</v>
      </c>
      <c r="J16" s="99"/>
      <c r="K16" s="99">
        <v>2386517.2930049258</v>
      </c>
      <c r="L16" s="107">
        <v>152.19999999999999</v>
      </c>
      <c r="M16" s="107"/>
      <c r="N16" s="107">
        <v>2386517.2930049258</v>
      </c>
      <c r="O16" s="85">
        <f t="shared" si="0"/>
        <v>145.6</v>
      </c>
      <c r="P16" s="85">
        <f t="shared" si="1"/>
        <v>0</v>
      </c>
      <c r="Q16" s="85">
        <f t="shared" si="2"/>
        <v>2283028.3696551723</v>
      </c>
      <c r="R16" s="111">
        <v>6.6</v>
      </c>
      <c r="S16" s="111"/>
    </row>
    <row r="17" spans="1:19" x14ac:dyDescent="0.3">
      <c r="A17" s="129">
        <v>13</v>
      </c>
      <c r="B17" s="98">
        <v>1209</v>
      </c>
      <c r="C17" s="98"/>
      <c r="D17" s="98" t="s">
        <v>2</v>
      </c>
      <c r="E17" s="103" t="s">
        <v>1</v>
      </c>
      <c r="F17" s="104">
        <v>528</v>
      </c>
      <c r="G17" s="103" t="s">
        <v>4</v>
      </c>
      <c r="H17" s="102" t="s">
        <v>120</v>
      </c>
      <c r="I17" s="99">
        <f>218.5</f>
        <v>218.5</v>
      </c>
      <c r="J17" s="99">
        <v>14.3</v>
      </c>
      <c r="K17" s="99">
        <v>1161319.3158538451</v>
      </c>
      <c r="L17" s="107">
        <f>218.5</f>
        <v>218.5</v>
      </c>
      <c r="M17" s="107">
        <v>14.3</v>
      </c>
      <c r="N17" s="107">
        <v>1161319.3158538451</v>
      </c>
      <c r="O17" s="85">
        <f t="shared" si="0"/>
        <v>204.2</v>
      </c>
      <c r="P17" s="85">
        <f t="shared" si="1"/>
        <v>0</v>
      </c>
      <c r="Q17" s="85">
        <f t="shared" si="2"/>
        <v>1085315.3514753096</v>
      </c>
      <c r="R17" s="111">
        <v>14.3</v>
      </c>
      <c r="S17" s="111">
        <v>14.3</v>
      </c>
    </row>
    <row r="18" spans="1:19" x14ac:dyDescent="0.3">
      <c r="A18" s="129">
        <v>14</v>
      </c>
      <c r="B18" s="98">
        <v>1396</v>
      </c>
      <c r="C18" s="98"/>
      <c r="D18" s="98" t="s">
        <v>2</v>
      </c>
      <c r="E18" s="103" t="s">
        <v>1</v>
      </c>
      <c r="F18" s="104">
        <v>715</v>
      </c>
      <c r="G18" s="103" t="s">
        <v>4</v>
      </c>
      <c r="H18" s="102" t="s">
        <v>121</v>
      </c>
      <c r="I18" s="99">
        <v>173.5</v>
      </c>
      <c r="J18" s="99"/>
      <c r="K18" s="99">
        <v>797569.73721793783</v>
      </c>
      <c r="L18" s="107">
        <v>173.5</v>
      </c>
      <c r="M18" s="107"/>
      <c r="N18" s="107">
        <v>797569.73721793783</v>
      </c>
      <c r="O18" s="85">
        <f t="shared" si="0"/>
        <v>161.30000000000001</v>
      </c>
      <c r="P18" s="85">
        <f t="shared" si="1"/>
        <v>0</v>
      </c>
      <c r="Q18" s="85">
        <f t="shared" si="2"/>
        <v>741487.0237075123</v>
      </c>
      <c r="R18" s="111">
        <v>12.2</v>
      </c>
      <c r="S18" s="111"/>
    </row>
    <row r="19" spans="1:19" x14ac:dyDescent="0.3">
      <c r="A19" s="129">
        <v>15</v>
      </c>
      <c r="B19" s="98">
        <v>1486</v>
      </c>
      <c r="C19" s="98"/>
      <c r="D19" s="98" t="s">
        <v>2</v>
      </c>
      <c r="E19" s="103" t="s">
        <v>0</v>
      </c>
      <c r="F19" s="104">
        <v>54</v>
      </c>
      <c r="G19" s="103" t="s">
        <v>4</v>
      </c>
      <c r="H19" s="102" t="s">
        <v>108</v>
      </c>
      <c r="I19" s="99">
        <v>72.2</v>
      </c>
      <c r="J19" s="99">
        <v>49.1</v>
      </c>
      <c r="K19" s="99">
        <v>768680.03749714768</v>
      </c>
      <c r="L19" s="107">
        <v>72.2</v>
      </c>
      <c r="M19" s="107">
        <v>49.1</v>
      </c>
      <c r="N19" s="107">
        <v>768680.03749714768</v>
      </c>
      <c r="O19" s="85">
        <f t="shared" si="0"/>
        <v>23.1</v>
      </c>
      <c r="P19" s="85">
        <f t="shared" si="1"/>
        <v>0</v>
      </c>
      <c r="Q19" s="85">
        <f t="shared" si="2"/>
        <v>245935.02584742536</v>
      </c>
      <c r="R19" s="111">
        <v>49.1</v>
      </c>
      <c r="S19" s="111">
        <v>49.1</v>
      </c>
    </row>
    <row r="20" spans="1:19" x14ac:dyDescent="0.3">
      <c r="A20" s="129">
        <v>16</v>
      </c>
      <c r="B20" s="98">
        <v>1925</v>
      </c>
      <c r="C20" s="98"/>
      <c r="D20" s="98" t="s">
        <v>2</v>
      </c>
      <c r="E20" s="103" t="s">
        <v>0</v>
      </c>
      <c r="F20" s="104">
        <v>493</v>
      </c>
      <c r="G20" s="103" t="s">
        <v>4</v>
      </c>
      <c r="H20" s="102" t="s">
        <v>118</v>
      </c>
      <c r="I20" s="99">
        <v>577.5</v>
      </c>
      <c r="J20" s="99">
        <v>14.7</v>
      </c>
      <c r="K20" s="99">
        <v>535642.82583093434</v>
      </c>
      <c r="L20" s="107">
        <v>577.5</v>
      </c>
      <c r="M20" s="107">
        <v>14.7</v>
      </c>
      <c r="N20" s="107">
        <v>535642.82583093434</v>
      </c>
      <c r="O20" s="85">
        <f t="shared" si="0"/>
        <v>476.5</v>
      </c>
      <c r="P20" s="85">
        <f t="shared" si="1"/>
        <v>0</v>
      </c>
      <c r="Q20" s="85">
        <f t="shared" si="2"/>
        <v>441963.30131331633</v>
      </c>
      <c r="R20" s="111">
        <v>101</v>
      </c>
      <c r="S20" s="111">
        <v>14.7</v>
      </c>
    </row>
    <row r="21" spans="1:19" x14ac:dyDescent="0.3">
      <c r="A21" s="129">
        <v>17</v>
      </c>
      <c r="B21" s="98">
        <v>2121</v>
      </c>
      <c r="C21" s="98"/>
      <c r="D21" s="98" t="s">
        <v>2</v>
      </c>
      <c r="E21" s="103" t="s">
        <v>0</v>
      </c>
      <c r="F21" s="104">
        <v>689</v>
      </c>
      <c r="G21" s="103" t="s">
        <v>4</v>
      </c>
      <c r="H21" s="102" t="s">
        <v>119</v>
      </c>
      <c r="I21" s="99">
        <v>193.3</v>
      </c>
      <c r="J21" s="99">
        <v>27.3</v>
      </c>
      <c r="K21" s="99">
        <v>759648.85633159662</v>
      </c>
      <c r="L21" s="107">
        <v>193.3</v>
      </c>
      <c r="M21" s="107">
        <v>27.3</v>
      </c>
      <c r="N21" s="107">
        <v>759648.85633159662</v>
      </c>
      <c r="O21" s="85">
        <f t="shared" si="0"/>
        <v>130.5</v>
      </c>
      <c r="P21" s="85">
        <f t="shared" si="1"/>
        <v>0</v>
      </c>
      <c r="Q21" s="85">
        <f t="shared" si="2"/>
        <v>512851.40067911724</v>
      </c>
      <c r="R21" s="111">
        <v>62.8</v>
      </c>
      <c r="S21" s="111">
        <v>27.3</v>
      </c>
    </row>
    <row r="22" spans="1:19" x14ac:dyDescent="0.3">
      <c r="A22" s="130" t="s">
        <v>5</v>
      </c>
      <c r="B22" s="131"/>
      <c r="C22" s="131"/>
      <c r="D22" s="131"/>
      <c r="E22" s="131"/>
      <c r="F22" s="131"/>
      <c r="G22" s="131"/>
      <c r="H22" s="132"/>
      <c r="I22" s="66">
        <f t="shared" ref="I22:S22" si="3">SUM(I5:I21)</f>
        <v>6207.3</v>
      </c>
      <c r="J22" s="66">
        <f t="shared" si="3"/>
        <v>1854.2</v>
      </c>
      <c r="K22" s="66">
        <f t="shared" si="3"/>
        <v>40126710.304503784</v>
      </c>
      <c r="L22" s="59">
        <f t="shared" si="3"/>
        <v>6160.3</v>
      </c>
      <c r="M22" s="64">
        <f t="shared" si="3"/>
        <v>1807.2</v>
      </c>
      <c r="N22" s="64">
        <f t="shared" si="3"/>
        <v>40126710.304503784</v>
      </c>
      <c r="O22" s="58">
        <f t="shared" si="3"/>
        <v>5383.6</v>
      </c>
      <c r="P22" s="76">
        <f t="shared" si="3"/>
        <v>1391.6999999999998</v>
      </c>
      <c r="Q22" s="76">
        <f t="shared" si="3"/>
        <v>35167830.67886433</v>
      </c>
      <c r="R22" s="77">
        <f t="shared" si="3"/>
        <v>776.7</v>
      </c>
      <c r="S22" s="77">
        <f t="shared" si="3"/>
        <v>415.50000000000006</v>
      </c>
    </row>
    <row r="24" spans="1:19" x14ac:dyDescent="0.3">
      <c r="A24" s="133" t="s">
        <v>21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4" t="s">
        <v>22</v>
      </c>
      <c r="Q24" s="134"/>
    </row>
    <row r="25" spans="1:19" x14ac:dyDescent="0.3">
      <c r="A25" s="133"/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4"/>
      <c r="Q25" s="134"/>
    </row>
  </sheetData>
  <sortState ref="A5:S21">
    <sortCondition ref="B5:B21"/>
  </sortState>
  <mergeCells count="9">
    <mergeCell ref="A22:H22"/>
    <mergeCell ref="A24:O25"/>
    <mergeCell ref="P24:Q25"/>
    <mergeCell ref="M1:S1"/>
    <mergeCell ref="A2:S2"/>
    <mergeCell ref="E3:F3"/>
    <mergeCell ref="G3:H3"/>
    <mergeCell ref="G4:H4"/>
    <mergeCell ref="E4:F4"/>
  </mergeCells>
  <pageMargins left="0.78740157480314965" right="0.78740157480314965" top="0.98425196850393704" bottom="0.59055118110236227" header="0.19685039370078741" footer="0.19685039370078741"/>
  <pageSetup paperSize="9" scale="71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O29"/>
  <sheetViews>
    <sheetView topLeftCell="E9" zoomScale="55" zoomScaleNormal="55" zoomScalePageLayoutView="80" workbookViewId="0">
      <selection activeCell="L30" sqref="L30"/>
    </sheetView>
  </sheetViews>
  <sheetFormatPr defaultColWidth="8.75" defaultRowHeight="18.75" x14ac:dyDescent="0.3"/>
  <cols>
    <col min="1" max="1" width="5" style="5" customWidth="1"/>
    <col min="2" max="2" width="18.25" style="5" customWidth="1"/>
    <col min="3" max="3" width="9" style="5" customWidth="1"/>
    <col min="4" max="4" width="37.875" style="5" customWidth="1"/>
    <col min="5" max="5" width="10.75" style="5" customWidth="1"/>
    <col min="6" max="6" width="6.5" style="5" customWidth="1"/>
    <col min="7" max="7" width="13.625" style="5" customWidth="1"/>
    <col min="8" max="8" width="38.5" style="5" customWidth="1"/>
    <col min="9" max="9" width="17.125" style="48" customWidth="1"/>
    <col min="10" max="10" width="15.25" style="48" customWidth="1"/>
    <col min="11" max="11" width="15.75" style="48" customWidth="1"/>
    <col min="12" max="12" width="17.625" style="11" customWidth="1"/>
    <col min="13" max="13" width="17.125" style="11" customWidth="1"/>
    <col min="14" max="14" width="27.625" style="51" bestFit="1" customWidth="1"/>
    <col min="15" max="15" width="16.75" style="10" customWidth="1"/>
    <col min="16" max="16" width="17.125" style="10" customWidth="1"/>
    <col min="17" max="17" width="15.25" style="10" customWidth="1"/>
    <col min="18" max="19" width="18.375" style="114" customWidth="1"/>
    <col min="20" max="16384" width="8.75" style="5"/>
  </cols>
  <sheetData>
    <row r="1" spans="1:93" ht="62.45" customHeight="1" x14ac:dyDescent="0.3">
      <c r="I1" s="101"/>
      <c r="J1" s="5"/>
      <c r="K1" s="5"/>
      <c r="M1" s="147" t="s">
        <v>20</v>
      </c>
      <c r="N1" s="147"/>
      <c r="O1" s="147"/>
      <c r="P1" s="147"/>
      <c r="Q1" s="147"/>
      <c r="R1" s="147"/>
      <c r="S1" s="147"/>
    </row>
    <row r="2" spans="1:93" s="1" customFormat="1" ht="138" customHeight="1" x14ac:dyDescent="0.25">
      <c r="A2" s="147" t="s">
        <v>19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s="1" customFormat="1" ht="155.44999999999999" customHeight="1" x14ac:dyDescent="0.25">
      <c r="A3" s="94" t="s">
        <v>6</v>
      </c>
      <c r="B3" s="94" t="s">
        <v>7</v>
      </c>
      <c r="C3" s="94"/>
      <c r="D3" s="94" t="s">
        <v>23</v>
      </c>
      <c r="E3" s="148" t="s">
        <v>9</v>
      </c>
      <c r="F3" s="148"/>
      <c r="G3" s="148" t="s">
        <v>10</v>
      </c>
      <c r="H3" s="148"/>
      <c r="I3" s="95" t="s">
        <v>15</v>
      </c>
      <c r="J3" s="96" t="s">
        <v>14</v>
      </c>
      <c r="K3" s="96" t="s">
        <v>18</v>
      </c>
      <c r="L3" s="105" t="s">
        <v>15</v>
      </c>
      <c r="M3" s="106" t="s">
        <v>14</v>
      </c>
      <c r="N3" s="106" t="s">
        <v>18</v>
      </c>
      <c r="O3" s="95" t="s">
        <v>11</v>
      </c>
      <c r="P3" s="96" t="s">
        <v>12</v>
      </c>
      <c r="Q3" s="96" t="s">
        <v>13</v>
      </c>
      <c r="R3" s="109" t="s">
        <v>16</v>
      </c>
      <c r="S3" s="110" t="s">
        <v>17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s="1" customFormat="1" x14ac:dyDescent="0.3">
      <c r="A4" s="97">
        <v>1</v>
      </c>
      <c r="B4" s="97">
        <v>2</v>
      </c>
      <c r="C4" s="97"/>
      <c r="D4" s="97">
        <v>3</v>
      </c>
      <c r="E4" s="149">
        <v>4</v>
      </c>
      <c r="F4" s="149"/>
      <c r="G4" s="149">
        <v>5</v>
      </c>
      <c r="H4" s="149"/>
      <c r="I4" s="150" t="s">
        <v>73</v>
      </c>
      <c r="J4" s="150"/>
      <c r="K4" s="150"/>
      <c r="L4" s="151" t="s">
        <v>74</v>
      </c>
      <c r="M4" s="151"/>
      <c r="N4" s="151"/>
      <c r="O4" s="94">
        <v>6</v>
      </c>
      <c r="P4" s="94">
        <v>7</v>
      </c>
      <c r="Q4" s="94">
        <v>8</v>
      </c>
      <c r="R4" s="113"/>
      <c r="S4" s="11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s="127" customFormat="1" x14ac:dyDescent="0.25">
      <c r="A5" s="117">
        <v>1</v>
      </c>
      <c r="B5" s="118">
        <v>765</v>
      </c>
      <c r="C5" s="118"/>
      <c r="D5" s="119" t="s">
        <v>2</v>
      </c>
      <c r="E5" s="120" t="s">
        <v>1</v>
      </c>
      <c r="F5" s="121">
        <v>84</v>
      </c>
      <c r="G5" s="120" t="s">
        <v>4</v>
      </c>
      <c r="H5" s="122" t="s">
        <v>111</v>
      </c>
      <c r="I5" s="123">
        <v>39.700000000000003</v>
      </c>
      <c r="J5" s="124">
        <v>39.700000000000003</v>
      </c>
      <c r="K5" s="124">
        <v>161056.95045115732</v>
      </c>
      <c r="L5" s="123">
        <v>39.700000000000003</v>
      </c>
      <c r="M5" s="124">
        <v>39.700000000000003</v>
      </c>
      <c r="N5" s="124">
        <v>161056.95045115732</v>
      </c>
      <c r="O5" s="125">
        <f t="shared" ref="O5:O24" si="0">L5-R5</f>
        <v>0</v>
      </c>
      <c r="P5" s="125">
        <f t="shared" ref="P5:P24" si="1">M5-S5</f>
        <v>0</v>
      </c>
      <c r="Q5" s="125">
        <f>O5*N5/L5</f>
        <v>0</v>
      </c>
      <c r="R5" s="125">
        <v>39.700000000000003</v>
      </c>
      <c r="S5" s="125">
        <v>39.700000000000003</v>
      </c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</row>
    <row r="6" spans="1:93" s="127" customFormat="1" x14ac:dyDescent="0.25">
      <c r="A6" s="117">
        <v>2</v>
      </c>
      <c r="B6" s="118">
        <v>1873</v>
      </c>
      <c r="C6" s="118"/>
      <c r="D6" s="118" t="s">
        <v>2</v>
      </c>
      <c r="E6" s="120" t="s">
        <v>0</v>
      </c>
      <c r="F6" s="128">
        <v>441</v>
      </c>
      <c r="G6" s="120" t="s">
        <v>4</v>
      </c>
      <c r="H6" s="122" t="s">
        <v>116</v>
      </c>
      <c r="I6" s="124">
        <v>46.3</v>
      </c>
      <c r="J6" s="124">
        <v>46.3</v>
      </c>
      <c r="K6" s="124">
        <v>494380.71414347587</v>
      </c>
      <c r="L6" s="124">
        <v>46.3</v>
      </c>
      <c r="M6" s="124">
        <v>46.3</v>
      </c>
      <c r="N6" s="124">
        <v>494380.71414347587</v>
      </c>
      <c r="O6" s="125">
        <f t="shared" si="0"/>
        <v>0</v>
      </c>
      <c r="P6" s="125">
        <f t="shared" si="1"/>
        <v>0</v>
      </c>
      <c r="Q6" s="125">
        <v>0</v>
      </c>
      <c r="R6" s="125">
        <v>46.3</v>
      </c>
      <c r="S6" s="125">
        <v>46.3</v>
      </c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</row>
    <row r="7" spans="1:93" s="127" customFormat="1" x14ac:dyDescent="0.25">
      <c r="A7" s="117">
        <v>3</v>
      </c>
      <c r="B7" s="118">
        <v>2151</v>
      </c>
      <c r="C7" s="118"/>
      <c r="D7" s="118" t="s">
        <v>2</v>
      </c>
      <c r="E7" s="120" t="s">
        <v>0</v>
      </c>
      <c r="F7" s="128">
        <v>719</v>
      </c>
      <c r="G7" s="120" t="s">
        <v>4</v>
      </c>
      <c r="H7" s="122" t="s">
        <v>122</v>
      </c>
      <c r="I7" s="124">
        <v>41.1</v>
      </c>
      <c r="J7" s="124"/>
      <c r="K7" s="124">
        <v>84744.322351179333</v>
      </c>
      <c r="L7" s="124">
        <v>41.1</v>
      </c>
      <c r="M7" s="124"/>
      <c r="N7" s="124">
        <v>84744.322351179333</v>
      </c>
      <c r="O7" s="125">
        <f t="shared" si="0"/>
        <v>0</v>
      </c>
      <c r="P7" s="125">
        <f t="shared" si="1"/>
        <v>0</v>
      </c>
      <c r="Q7" s="125">
        <f>O7*N7/L7</f>
        <v>0</v>
      </c>
      <c r="R7" s="125">
        <v>41.1</v>
      </c>
      <c r="S7" s="125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</row>
    <row r="8" spans="1:93" s="8" customFormat="1" x14ac:dyDescent="0.25">
      <c r="A8" s="117">
        <v>4</v>
      </c>
      <c r="B8" s="98">
        <v>744</v>
      </c>
      <c r="C8" s="98"/>
      <c r="D8" s="98" t="s">
        <v>2</v>
      </c>
      <c r="E8" s="103" t="s">
        <v>1</v>
      </c>
      <c r="F8" s="104">
        <v>63</v>
      </c>
      <c r="G8" s="103" t="s">
        <v>4</v>
      </c>
      <c r="H8" s="102" t="s">
        <v>110</v>
      </c>
      <c r="I8" s="99">
        <v>28.3</v>
      </c>
      <c r="J8" s="99">
        <v>17</v>
      </c>
      <c r="K8" s="99">
        <v>140677.42246026261</v>
      </c>
      <c r="L8" s="107">
        <v>28.3</v>
      </c>
      <c r="M8" s="107">
        <v>17</v>
      </c>
      <c r="N8" s="107">
        <v>140677.42246026261</v>
      </c>
      <c r="O8" s="85">
        <f t="shared" si="0"/>
        <v>11.3</v>
      </c>
      <c r="P8" s="85">
        <f t="shared" si="1"/>
        <v>0</v>
      </c>
      <c r="Q8" s="85">
        <f>O8*N8/L8</f>
        <v>56171.550310988256</v>
      </c>
      <c r="R8" s="111">
        <v>17</v>
      </c>
      <c r="S8" s="111">
        <v>17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</row>
    <row r="9" spans="1:93" s="8" customFormat="1" x14ac:dyDescent="0.25">
      <c r="A9" s="117">
        <v>5</v>
      </c>
      <c r="B9" s="98">
        <v>196</v>
      </c>
      <c r="C9" s="98"/>
      <c r="D9" s="98" t="s">
        <v>2</v>
      </c>
      <c r="E9" s="103" t="s">
        <v>3</v>
      </c>
      <c r="F9" s="104">
        <v>196</v>
      </c>
      <c r="G9" s="103" t="s">
        <v>4</v>
      </c>
      <c r="H9" s="102" t="s">
        <v>113</v>
      </c>
      <c r="I9" s="99">
        <v>77.8</v>
      </c>
      <c r="J9" s="99">
        <v>66.2</v>
      </c>
      <c r="K9" s="99">
        <v>290109.96633451036</v>
      </c>
      <c r="L9" s="107">
        <v>77.8</v>
      </c>
      <c r="M9" s="107">
        <v>66.2</v>
      </c>
      <c r="N9" s="107">
        <v>290109.96633451036</v>
      </c>
      <c r="O9" s="85">
        <f t="shared" si="0"/>
        <v>11.599999999999994</v>
      </c>
      <c r="P9" s="85">
        <f t="shared" si="1"/>
        <v>0</v>
      </c>
      <c r="Q9" s="85">
        <f>O9*N9/L9</f>
        <v>43255.470558872992</v>
      </c>
      <c r="R9" s="111">
        <v>66.2</v>
      </c>
      <c r="S9" s="111">
        <v>66.2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</row>
    <row r="10" spans="1:93" s="8" customFormat="1" x14ac:dyDescent="0.25">
      <c r="A10" s="117">
        <v>6</v>
      </c>
      <c r="B10" s="98">
        <v>234</v>
      </c>
      <c r="C10" s="98"/>
      <c r="D10" s="98" t="s">
        <v>2</v>
      </c>
      <c r="E10" s="103" t="s">
        <v>3</v>
      </c>
      <c r="F10" s="104">
        <v>234</v>
      </c>
      <c r="G10" s="103" t="s">
        <v>4</v>
      </c>
      <c r="H10" s="102" t="s">
        <v>114</v>
      </c>
      <c r="I10" s="99">
        <v>68</v>
      </c>
      <c r="J10" s="99">
        <v>55.7</v>
      </c>
      <c r="K10" s="99">
        <v>611015.80663725303</v>
      </c>
      <c r="L10" s="107">
        <v>68</v>
      </c>
      <c r="M10" s="107">
        <v>55.7</v>
      </c>
      <c r="N10" s="107">
        <v>611015.80663725303</v>
      </c>
      <c r="O10" s="85">
        <f t="shared" si="0"/>
        <v>12.299999999999997</v>
      </c>
      <c r="P10" s="85">
        <f t="shared" si="1"/>
        <v>0</v>
      </c>
      <c r="Q10" s="85">
        <v>0</v>
      </c>
      <c r="R10" s="111">
        <v>55.7</v>
      </c>
      <c r="S10" s="111">
        <v>55.7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</row>
    <row r="11" spans="1:93" s="8" customFormat="1" x14ac:dyDescent="0.25">
      <c r="A11" s="117">
        <v>7</v>
      </c>
      <c r="B11" s="98">
        <v>1039</v>
      </c>
      <c r="C11" s="98">
        <v>493</v>
      </c>
      <c r="D11" s="98" t="s">
        <v>2</v>
      </c>
      <c r="E11" s="103" t="s">
        <v>1</v>
      </c>
      <c r="F11" s="104">
        <v>358</v>
      </c>
      <c r="G11" s="103" t="s">
        <v>4</v>
      </c>
      <c r="H11" s="102" t="s">
        <v>85</v>
      </c>
      <c r="I11" s="99">
        <v>93.9</v>
      </c>
      <c r="J11" s="99">
        <v>47</v>
      </c>
      <c r="K11" s="99">
        <v>685782.47438522254</v>
      </c>
      <c r="L11" s="112">
        <f>93.9-47</f>
        <v>46.900000000000006</v>
      </c>
      <c r="M11" s="112">
        <f>47-47</f>
        <v>0</v>
      </c>
      <c r="N11" s="107">
        <v>685782.47438522254</v>
      </c>
      <c r="O11" s="85">
        <f t="shared" si="0"/>
        <v>17.700000000000006</v>
      </c>
      <c r="P11" s="85">
        <f t="shared" si="1"/>
        <v>0</v>
      </c>
      <c r="Q11" s="85">
        <f t="shared" ref="Q11:Q24" si="2">O11*N11/L11</f>
        <v>258813.4284993271</v>
      </c>
      <c r="R11" s="111">
        <v>29.2</v>
      </c>
      <c r="S11" s="111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</row>
    <row r="12" spans="1:93" s="8" customFormat="1" x14ac:dyDescent="0.25">
      <c r="A12" s="117">
        <v>8</v>
      </c>
      <c r="B12" s="98">
        <v>1486</v>
      </c>
      <c r="C12" s="98"/>
      <c r="D12" s="98" t="s">
        <v>2</v>
      </c>
      <c r="E12" s="103" t="s">
        <v>0</v>
      </c>
      <c r="F12" s="104">
        <v>54</v>
      </c>
      <c r="G12" s="103" t="s">
        <v>4</v>
      </c>
      <c r="H12" s="102" t="s">
        <v>108</v>
      </c>
      <c r="I12" s="99">
        <v>72.2</v>
      </c>
      <c r="J12" s="99">
        <v>49.1</v>
      </c>
      <c r="K12" s="99">
        <v>768680.03749714768</v>
      </c>
      <c r="L12" s="107">
        <v>72.2</v>
      </c>
      <c r="M12" s="107">
        <v>49.1</v>
      </c>
      <c r="N12" s="107">
        <v>768680.03749714768</v>
      </c>
      <c r="O12" s="85">
        <f t="shared" si="0"/>
        <v>23.1</v>
      </c>
      <c r="P12" s="85">
        <f t="shared" si="1"/>
        <v>0</v>
      </c>
      <c r="Q12" s="85">
        <f t="shared" si="2"/>
        <v>245935.02584742536</v>
      </c>
      <c r="R12" s="111">
        <v>49.1</v>
      </c>
      <c r="S12" s="111">
        <v>49.1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</row>
    <row r="13" spans="1:93" s="8" customFormat="1" x14ac:dyDescent="0.25">
      <c r="A13" s="117">
        <v>9</v>
      </c>
      <c r="B13" s="98">
        <v>883</v>
      </c>
      <c r="C13" s="98"/>
      <c r="D13" s="98" t="s">
        <v>2</v>
      </c>
      <c r="E13" s="103" t="s">
        <v>1</v>
      </c>
      <c r="F13" s="104">
        <v>202</v>
      </c>
      <c r="G13" s="103" t="s">
        <v>4</v>
      </c>
      <c r="H13" s="102" t="s">
        <v>115</v>
      </c>
      <c r="I13" s="99">
        <v>172.4</v>
      </c>
      <c r="J13" s="99">
        <v>43.1</v>
      </c>
      <c r="K13" s="99">
        <v>2842590.2454212452</v>
      </c>
      <c r="L13" s="107">
        <v>172.4</v>
      </c>
      <c r="M13" s="107">
        <v>43.1</v>
      </c>
      <c r="N13" s="107">
        <v>2842590.2454212452</v>
      </c>
      <c r="O13" s="85">
        <f t="shared" si="0"/>
        <v>129.30000000000001</v>
      </c>
      <c r="P13" s="85">
        <f t="shared" si="1"/>
        <v>0</v>
      </c>
      <c r="Q13" s="85">
        <f t="shared" si="2"/>
        <v>2131942.6840659338</v>
      </c>
      <c r="R13" s="111">
        <v>43.1</v>
      </c>
      <c r="S13" s="111">
        <v>43.1</v>
      </c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</row>
    <row r="14" spans="1:93" s="8" customFormat="1" x14ac:dyDescent="0.25">
      <c r="A14" s="117">
        <v>10</v>
      </c>
      <c r="B14" s="98">
        <v>1194</v>
      </c>
      <c r="C14" s="98"/>
      <c r="D14" s="98" t="s">
        <v>2</v>
      </c>
      <c r="E14" s="103" t="s">
        <v>1</v>
      </c>
      <c r="F14" s="104">
        <v>513</v>
      </c>
      <c r="G14" s="103" t="s">
        <v>4</v>
      </c>
      <c r="H14" s="102" t="s">
        <v>123</v>
      </c>
      <c r="I14" s="99">
        <v>152.19999999999999</v>
      </c>
      <c r="J14" s="99"/>
      <c r="K14" s="99">
        <v>2386517.2930049258</v>
      </c>
      <c r="L14" s="107">
        <v>152.19999999999999</v>
      </c>
      <c r="M14" s="107"/>
      <c r="N14" s="107">
        <v>2386517.2930049258</v>
      </c>
      <c r="O14" s="85">
        <f t="shared" si="0"/>
        <v>145.6</v>
      </c>
      <c r="P14" s="85">
        <f t="shared" si="1"/>
        <v>0</v>
      </c>
      <c r="Q14" s="85">
        <f t="shared" si="2"/>
        <v>2283028.3696551723</v>
      </c>
      <c r="R14" s="111">
        <v>6.6</v>
      </c>
      <c r="S14" s="111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</row>
    <row r="15" spans="1:93" s="8" customFormat="1" x14ac:dyDescent="0.25">
      <c r="A15" s="117">
        <v>11</v>
      </c>
      <c r="B15" s="98">
        <v>2121</v>
      </c>
      <c r="C15" s="98"/>
      <c r="D15" s="98" t="s">
        <v>2</v>
      </c>
      <c r="E15" s="103" t="s">
        <v>0</v>
      </c>
      <c r="F15" s="104">
        <v>689</v>
      </c>
      <c r="G15" s="103" t="s">
        <v>4</v>
      </c>
      <c r="H15" s="102" t="s">
        <v>119</v>
      </c>
      <c r="I15" s="99">
        <v>193.3</v>
      </c>
      <c r="J15" s="99">
        <v>27.3</v>
      </c>
      <c r="K15" s="99">
        <v>759648.85633159662</v>
      </c>
      <c r="L15" s="107">
        <v>193.3</v>
      </c>
      <c r="M15" s="107">
        <v>27.3</v>
      </c>
      <c r="N15" s="107">
        <v>759648.85633159662</v>
      </c>
      <c r="O15" s="85">
        <f t="shared" si="0"/>
        <v>130.5</v>
      </c>
      <c r="P15" s="85">
        <f t="shared" si="1"/>
        <v>0</v>
      </c>
      <c r="Q15" s="85">
        <f t="shared" si="2"/>
        <v>512851.40067911724</v>
      </c>
      <c r="R15" s="111">
        <v>62.8</v>
      </c>
      <c r="S15" s="111">
        <v>27.3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</row>
    <row r="16" spans="1:93" s="8" customFormat="1" x14ac:dyDescent="0.25">
      <c r="A16" s="117">
        <v>12</v>
      </c>
      <c r="B16" s="98">
        <v>1396</v>
      </c>
      <c r="C16" s="98"/>
      <c r="D16" s="98" t="s">
        <v>2</v>
      </c>
      <c r="E16" s="103" t="s">
        <v>1</v>
      </c>
      <c r="F16" s="104">
        <v>715</v>
      </c>
      <c r="G16" s="103" t="s">
        <v>4</v>
      </c>
      <c r="H16" s="102" t="s">
        <v>121</v>
      </c>
      <c r="I16" s="99">
        <v>173.5</v>
      </c>
      <c r="J16" s="99"/>
      <c r="K16" s="99">
        <v>797569.73721793783</v>
      </c>
      <c r="L16" s="107">
        <v>173.5</v>
      </c>
      <c r="M16" s="107"/>
      <c r="N16" s="107">
        <v>797569.73721793783</v>
      </c>
      <c r="O16" s="85">
        <f t="shared" si="0"/>
        <v>161.30000000000001</v>
      </c>
      <c r="P16" s="85">
        <f t="shared" si="1"/>
        <v>0</v>
      </c>
      <c r="Q16" s="85">
        <f t="shared" si="2"/>
        <v>741487.0237075123</v>
      </c>
      <c r="R16" s="111">
        <v>12.2</v>
      </c>
      <c r="S16" s="111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</row>
    <row r="17" spans="1:91" s="9" customFormat="1" x14ac:dyDescent="0.25">
      <c r="A17" s="117">
        <v>13</v>
      </c>
      <c r="B17" s="98">
        <v>30</v>
      </c>
      <c r="C17" s="98"/>
      <c r="D17" s="98" t="s">
        <v>2</v>
      </c>
      <c r="E17" s="103" t="s">
        <v>3</v>
      </c>
      <c r="F17" s="104">
        <v>30</v>
      </c>
      <c r="G17" s="103" t="s">
        <v>4</v>
      </c>
      <c r="H17" s="102" t="s">
        <v>107</v>
      </c>
      <c r="I17" s="99">
        <v>289.89999999999998</v>
      </c>
      <c r="J17" s="99"/>
      <c r="K17" s="99">
        <v>1207031.2808163264</v>
      </c>
      <c r="L17" s="107">
        <v>289.89999999999998</v>
      </c>
      <c r="M17" s="107"/>
      <c r="N17" s="107">
        <v>1207031.2808163264</v>
      </c>
      <c r="O17" s="85">
        <f t="shared" si="0"/>
        <v>162.69999999999999</v>
      </c>
      <c r="P17" s="85">
        <f t="shared" si="1"/>
        <v>0</v>
      </c>
      <c r="Q17" s="85">
        <f t="shared" si="2"/>
        <v>677419.76332810044</v>
      </c>
      <c r="R17" s="111">
        <v>127.2</v>
      </c>
      <c r="S17" s="111"/>
      <c r="T17" s="83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</row>
    <row r="18" spans="1:91" s="9" customFormat="1" x14ac:dyDescent="0.25">
      <c r="A18" s="117">
        <v>14</v>
      </c>
      <c r="B18" s="98">
        <v>1209</v>
      </c>
      <c r="C18" s="98"/>
      <c r="D18" s="98" t="s">
        <v>2</v>
      </c>
      <c r="E18" s="103" t="s">
        <v>1</v>
      </c>
      <c r="F18" s="104">
        <v>528</v>
      </c>
      <c r="G18" s="103" t="s">
        <v>4</v>
      </c>
      <c r="H18" s="102" t="s">
        <v>120</v>
      </c>
      <c r="I18" s="99">
        <f>218.5</f>
        <v>218.5</v>
      </c>
      <c r="J18" s="99">
        <v>14.3</v>
      </c>
      <c r="K18" s="99">
        <v>1161319.3158538451</v>
      </c>
      <c r="L18" s="107">
        <f>218.5</f>
        <v>218.5</v>
      </c>
      <c r="M18" s="107">
        <v>14.3</v>
      </c>
      <c r="N18" s="107">
        <v>1161319.3158538451</v>
      </c>
      <c r="O18" s="85">
        <f t="shared" si="0"/>
        <v>204.2</v>
      </c>
      <c r="P18" s="85">
        <f t="shared" si="1"/>
        <v>0</v>
      </c>
      <c r="Q18" s="85">
        <f t="shared" si="2"/>
        <v>1085315.3514753096</v>
      </c>
      <c r="R18" s="111">
        <v>14.3</v>
      </c>
      <c r="S18" s="111">
        <v>14.3</v>
      </c>
      <c r="T18" s="83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</row>
    <row r="19" spans="1:91" s="9" customFormat="1" x14ac:dyDescent="0.25">
      <c r="A19" s="117">
        <v>15</v>
      </c>
      <c r="B19" s="98">
        <v>68</v>
      </c>
      <c r="C19" s="98"/>
      <c r="D19" s="98" t="s">
        <v>2</v>
      </c>
      <c r="E19" s="103" t="s">
        <v>3</v>
      </c>
      <c r="F19" s="104">
        <v>68</v>
      </c>
      <c r="G19" s="103" t="s">
        <v>4</v>
      </c>
      <c r="H19" s="102" t="s">
        <v>106</v>
      </c>
      <c r="I19" s="99">
        <v>262.10000000000002</v>
      </c>
      <c r="J19" s="99">
        <v>95.5</v>
      </c>
      <c r="K19" s="99">
        <v>1115139.8820665735</v>
      </c>
      <c r="L19" s="107">
        <v>262.10000000000002</v>
      </c>
      <c r="M19" s="107">
        <v>95.5</v>
      </c>
      <c r="N19" s="107">
        <v>1115139.8820665735</v>
      </c>
      <c r="O19" s="85">
        <f t="shared" si="0"/>
        <v>231.8</v>
      </c>
      <c r="P19" s="85">
        <f t="shared" si="1"/>
        <v>95.5</v>
      </c>
      <c r="Q19" s="85">
        <f t="shared" si="2"/>
        <v>986224.43595204782</v>
      </c>
      <c r="R19" s="111">
        <v>30.3</v>
      </c>
      <c r="S19" s="111"/>
      <c r="T19" s="83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</row>
    <row r="20" spans="1:91" s="9" customFormat="1" x14ac:dyDescent="0.25">
      <c r="A20" s="117">
        <v>16</v>
      </c>
      <c r="B20" s="98">
        <v>989</v>
      </c>
      <c r="C20" s="98">
        <v>371</v>
      </c>
      <c r="D20" s="98" t="s">
        <v>2</v>
      </c>
      <c r="E20" s="103" t="s">
        <v>1</v>
      </c>
      <c r="F20" s="104">
        <v>308</v>
      </c>
      <c r="G20" s="103" t="s">
        <v>4</v>
      </c>
      <c r="H20" s="102" t="s">
        <v>117</v>
      </c>
      <c r="I20" s="99">
        <v>437.4</v>
      </c>
      <c r="J20" s="99"/>
      <c r="K20" s="99">
        <v>1996486.6889025136</v>
      </c>
      <c r="L20" s="107">
        <v>437.4</v>
      </c>
      <c r="M20" s="107"/>
      <c r="N20" s="107">
        <v>1996486.6889025136</v>
      </c>
      <c r="O20" s="85">
        <f t="shared" si="0"/>
        <v>392</v>
      </c>
      <c r="P20" s="85">
        <f t="shared" si="1"/>
        <v>0</v>
      </c>
      <c r="Q20" s="85">
        <f t="shared" si="2"/>
        <v>1789261.0472103003</v>
      </c>
      <c r="R20" s="111">
        <v>45.4</v>
      </c>
      <c r="S20" s="111"/>
      <c r="T20" s="83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</row>
    <row r="21" spans="1:91" s="9" customFormat="1" x14ac:dyDescent="0.25">
      <c r="A21" s="117">
        <v>17</v>
      </c>
      <c r="B21" s="98">
        <v>709</v>
      </c>
      <c r="C21" s="98"/>
      <c r="D21" s="98" t="s">
        <v>2</v>
      </c>
      <c r="E21" s="103" t="s">
        <v>1</v>
      </c>
      <c r="F21" s="104">
        <v>28</v>
      </c>
      <c r="G21" s="103" t="s">
        <v>4</v>
      </c>
      <c r="H21" s="102" t="s">
        <v>109</v>
      </c>
      <c r="I21" s="99">
        <v>476.9</v>
      </c>
      <c r="J21" s="99">
        <v>29.1</v>
      </c>
      <c r="K21" s="99">
        <v>5029359.4171819491</v>
      </c>
      <c r="L21" s="107">
        <v>476.9</v>
      </c>
      <c r="M21" s="107">
        <v>29.1</v>
      </c>
      <c r="N21" s="107">
        <v>5029359.4171819491</v>
      </c>
      <c r="O21" s="85">
        <f t="shared" si="0"/>
        <v>447.79999999999995</v>
      </c>
      <c r="P21" s="85">
        <f t="shared" si="1"/>
        <v>0</v>
      </c>
      <c r="Q21" s="85">
        <f t="shared" si="2"/>
        <v>4722472.524667806</v>
      </c>
      <c r="R21" s="111">
        <v>29.1</v>
      </c>
      <c r="S21" s="111">
        <v>29.1</v>
      </c>
      <c r="T21" s="83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</row>
    <row r="22" spans="1:91" s="9" customFormat="1" x14ac:dyDescent="0.25">
      <c r="A22" s="117">
        <v>18</v>
      </c>
      <c r="B22" s="98">
        <v>786</v>
      </c>
      <c r="C22" s="98"/>
      <c r="D22" s="98" t="s">
        <v>2</v>
      </c>
      <c r="E22" s="103" t="s">
        <v>1</v>
      </c>
      <c r="F22" s="104">
        <v>105</v>
      </c>
      <c r="G22" s="103" t="s">
        <v>4</v>
      </c>
      <c r="H22" s="102" t="s">
        <v>112</v>
      </c>
      <c r="I22" s="99">
        <v>509.3</v>
      </c>
      <c r="J22" s="99">
        <v>291.5</v>
      </c>
      <c r="K22" s="99">
        <v>4252380.0944853872</v>
      </c>
      <c r="L22" s="107">
        <v>509.3</v>
      </c>
      <c r="M22" s="107">
        <v>291.5</v>
      </c>
      <c r="N22" s="107">
        <v>4252380.0944853872</v>
      </c>
      <c r="O22" s="85">
        <f t="shared" si="0"/>
        <v>487.2</v>
      </c>
      <c r="P22" s="85">
        <f t="shared" si="1"/>
        <v>269.39999999999998</v>
      </c>
      <c r="Q22" s="85">
        <f t="shared" si="2"/>
        <v>4067857.0234307493</v>
      </c>
      <c r="R22" s="111">
        <v>22.1</v>
      </c>
      <c r="S22" s="111">
        <v>22.1</v>
      </c>
      <c r="T22" s="83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</row>
    <row r="23" spans="1:91" s="9" customFormat="1" x14ac:dyDescent="0.25">
      <c r="A23" s="117">
        <v>19</v>
      </c>
      <c r="B23" s="98">
        <v>1925</v>
      </c>
      <c r="C23" s="98"/>
      <c r="D23" s="98" t="s">
        <v>2</v>
      </c>
      <c r="E23" s="103" t="s">
        <v>0</v>
      </c>
      <c r="F23" s="104">
        <v>493</v>
      </c>
      <c r="G23" s="103" t="s">
        <v>4</v>
      </c>
      <c r="H23" s="102" t="s">
        <v>118</v>
      </c>
      <c r="I23" s="99">
        <v>577.5</v>
      </c>
      <c r="J23" s="99">
        <v>14.7</v>
      </c>
      <c r="K23" s="99">
        <v>535642.82583093434</v>
      </c>
      <c r="L23" s="107">
        <v>577.5</v>
      </c>
      <c r="M23" s="107">
        <v>14.7</v>
      </c>
      <c r="N23" s="107">
        <v>535642.82583093434</v>
      </c>
      <c r="O23" s="85">
        <f t="shared" si="0"/>
        <v>476.5</v>
      </c>
      <c r="P23" s="85">
        <f t="shared" si="1"/>
        <v>0</v>
      </c>
      <c r="Q23" s="85">
        <f t="shared" si="2"/>
        <v>441963.30131331633</v>
      </c>
      <c r="R23" s="111">
        <v>101</v>
      </c>
      <c r="S23" s="111">
        <v>14.7</v>
      </c>
      <c r="T23" s="83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</row>
    <row r="24" spans="1:91" s="9" customFormat="1" x14ac:dyDescent="0.25">
      <c r="A24" s="117">
        <v>20</v>
      </c>
      <c r="B24" s="98">
        <v>1155</v>
      </c>
      <c r="C24" s="98"/>
      <c r="D24" s="98" t="s">
        <v>2</v>
      </c>
      <c r="E24" s="103" t="s">
        <v>1</v>
      </c>
      <c r="F24" s="104">
        <v>474</v>
      </c>
      <c r="G24" s="103" t="s">
        <v>4</v>
      </c>
      <c r="H24" s="102" t="s">
        <v>124</v>
      </c>
      <c r="I24" s="99">
        <v>2404.1</v>
      </c>
      <c r="J24" s="99">
        <v>1103.7</v>
      </c>
      <c r="K24" s="99">
        <v>15546758.960076155</v>
      </c>
      <c r="L24" s="107">
        <v>2404.1</v>
      </c>
      <c r="M24" s="107">
        <v>1103.7</v>
      </c>
      <c r="N24" s="107">
        <v>15546758.960076155</v>
      </c>
      <c r="O24" s="85">
        <f t="shared" si="0"/>
        <v>2338.6999999999998</v>
      </c>
      <c r="P24" s="85">
        <f t="shared" si="1"/>
        <v>1026.8</v>
      </c>
      <c r="Q24" s="85">
        <f t="shared" si="2"/>
        <v>15123832.278162347</v>
      </c>
      <c r="R24" s="111">
        <v>65.400000000000006</v>
      </c>
      <c r="S24" s="111">
        <v>76.900000000000006</v>
      </c>
      <c r="T24" s="83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</row>
    <row r="25" spans="1:91" ht="18" customHeight="1" x14ac:dyDescent="0.3">
      <c r="A25" s="144" t="s">
        <v>105</v>
      </c>
      <c r="B25" s="145"/>
      <c r="C25" s="145"/>
      <c r="D25" s="145"/>
      <c r="E25" s="145"/>
      <c r="F25" s="145"/>
      <c r="G25" s="145"/>
      <c r="H25" s="146"/>
      <c r="I25" s="85">
        <f t="shared" ref="I25:J25" si="3">SUM(I5:I24)</f>
        <v>6334.4</v>
      </c>
      <c r="J25" s="85">
        <f t="shared" si="3"/>
        <v>1940.2000000000003</v>
      </c>
      <c r="K25" s="85">
        <f>SUM(K5:K24)</f>
        <v>40866892.291449599</v>
      </c>
      <c r="L25" s="108">
        <f t="shared" ref="L25:M25" si="4">SUM(L5:L24)</f>
        <v>6287.4</v>
      </c>
      <c r="M25" s="108">
        <f t="shared" si="4"/>
        <v>1893.2000000000003</v>
      </c>
      <c r="N25" s="108">
        <f>SUM(N5:N24)</f>
        <v>40866892.291449599</v>
      </c>
      <c r="O25" s="85">
        <f t="shared" ref="O25:P25" si="5">SUM(O5:O24)</f>
        <v>5383.5999999999995</v>
      </c>
      <c r="P25" s="85">
        <f t="shared" si="5"/>
        <v>1391.6999999999998</v>
      </c>
      <c r="Q25" s="85">
        <f>SUM(Q5:Q24)</f>
        <v>35167830.678864323</v>
      </c>
      <c r="R25" s="111">
        <f>SUM(R5:R24)</f>
        <v>903.8</v>
      </c>
      <c r="S25" s="111">
        <f>SUM(S5:S24)</f>
        <v>501.50000000000011</v>
      </c>
      <c r="T25" s="89"/>
    </row>
    <row r="26" spans="1:91" x14ac:dyDescent="0.3">
      <c r="I26" s="101"/>
      <c r="J26" s="101"/>
      <c r="K26" s="101"/>
    </row>
    <row r="27" spans="1:91" x14ac:dyDescent="0.3">
      <c r="I27" s="101"/>
      <c r="J27" s="101"/>
      <c r="K27" s="101"/>
    </row>
    <row r="28" spans="1:91" x14ac:dyDescent="0.3">
      <c r="I28" s="101"/>
      <c r="J28" s="101"/>
      <c r="K28" s="101"/>
    </row>
    <row r="29" spans="1:91" x14ac:dyDescent="0.3">
      <c r="I29" s="101"/>
      <c r="J29" s="101"/>
      <c r="K29" s="101"/>
    </row>
  </sheetData>
  <sortState ref="A5:S24">
    <sortCondition ref="O5:O24"/>
  </sortState>
  <mergeCells count="9">
    <mergeCell ref="A25:H25"/>
    <mergeCell ref="M1:S1"/>
    <mergeCell ref="A2:S2"/>
    <mergeCell ref="E3:F3"/>
    <mergeCell ref="G3:H3"/>
    <mergeCell ref="G4:H4"/>
    <mergeCell ref="E4:F4"/>
    <mergeCell ref="I4:K4"/>
    <mergeCell ref="L4:N4"/>
  </mergeCells>
  <pageMargins left="0.59055118110236227" right="0.19685039370078741" top="0.55118110236220474" bottom="0.39370078740157483" header="0.19685039370078741" footer="0.19685039370078741"/>
  <pageSetup paperSize="9" scale="57" fitToHeight="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O30"/>
  <sheetViews>
    <sheetView topLeftCell="L6" zoomScale="70" zoomScaleNormal="70" workbookViewId="0">
      <selection activeCell="M30" sqref="M30"/>
    </sheetView>
  </sheetViews>
  <sheetFormatPr defaultColWidth="8.75" defaultRowHeight="15.75" x14ac:dyDescent="0.25"/>
  <cols>
    <col min="1" max="1" width="5" style="25" customWidth="1"/>
    <col min="2" max="2" width="8.375" style="25" customWidth="1"/>
    <col min="3" max="3" width="9" style="25" customWidth="1"/>
    <col min="4" max="4" width="37.75" style="25" bestFit="1" customWidth="1"/>
    <col min="5" max="5" width="11" style="25" customWidth="1"/>
    <col min="6" max="6" width="7.375" style="25" customWidth="1"/>
    <col min="7" max="7" width="13" style="25" customWidth="1"/>
    <col min="8" max="8" width="27.25" style="25" customWidth="1"/>
    <col min="9" max="11" width="18.75" style="25" customWidth="1"/>
    <col min="12" max="12" width="18.75" style="44" customWidth="1"/>
    <col min="13" max="13" width="17.125" style="44" customWidth="1"/>
    <col min="14" max="14" width="18.875" style="44" customWidth="1"/>
    <col min="15" max="16" width="12.25" style="45" customWidth="1"/>
    <col min="17" max="17" width="17" style="45" customWidth="1"/>
    <col min="18" max="19" width="12.25" style="45" customWidth="1"/>
    <col min="20" max="16384" width="8.75" style="25"/>
  </cols>
  <sheetData>
    <row r="1" spans="1:93" ht="66.599999999999994" customHeight="1" x14ac:dyDescent="0.25">
      <c r="L1" s="26"/>
      <c r="M1" s="152" t="s">
        <v>20</v>
      </c>
      <c r="N1" s="152"/>
      <c r="O1" s="152"/>
      <c r="P1" s="152"/>
      <c r="Q1" s="152"/>
      <c r="R1" s="152"/>
      <c r="S1" s="152"/>
    </row>
    <row r="2" spans="1:93" s="28" customFormat="1" ht="81" customHeight="1" x14ac:dyDescent="0.25">
      <c r="A2" s="152" t="s">
        <v>31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</row>
    <row r="3" spans="1:93" s="28" customFormat="1" ht="145.15" customHeight="1" x14ac:dyDescent="0.25">
      <c r="A3" s="23" t="s">
        <v>6</v>
      </c>
      <c r="B3" s="46" t="s">
        <v>30</v>
      </c>
      <c r="C3" s="23"/>
      <c r="D3" s="23" t="s">
        <v>8</v>
      </c>
      <c r="E3" s="153" t="s">
        <v>9</v>
      </c>
      <c r="F3" s="153"/>
      <c r="G3" s="153" t="s">
        <v>10</v>
      </c>
      <c r="H3" s="153"/>
      <c r="I3" s="49" t="s">
        <v>15</v>
      </c>
      <c r="J3" s="50" t="s">
        <v>14</v>
      </c>
      <c r="K3" s="50" t="s">
        <v>18</v>
      </c>
      <c r="L3" s="29" t="s">
        <v>15</v>
      </c>
      <c r="M3" s="30" t="s">
        <v>14</v>
      </c>
      <c r="N3" s="30" t="s">
        <v>18</v>
      </c>
      <c r="O3" s="31" t="s">
        <v>11</v>
      </c>
      <c r="P3" s="22" t="s">
        <v>12</v>
      </c>
      <c r="Q3" s="22" t="s">
        <v>13</v>
      </c>
      <c r="R3" s="31" t="s">
        <v>16</v>
      </c>
      <c r="S3" s="22" t="s">
        <v>17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</row>
    <row r="4" spans="1:93" s="28" customFormat="1" x14ac:dyDescent="0.25">
      <c r="A4" s="46">
        <v>1</v>
      </c>
      <c r="B4" s="46">
        <v>2</v>
      </c>
      <c r="C4" s="46">
        <v>3</v>
      </c>
      <c r="D4" s="46">
        <v>3</v>
      </c>
      <c r="E4" s="164">
        <v>4</v>
      </c>
      <c r="F4" s="165"/>
      <c r="G4" s="164">
        <v>5</v>
      </c>
      <c r="H4" s="165"/>
      <c r="I4" s="56"/>
      <c r="J4" s="56"/>
      <c r="K4" s="56"/>
      <c r="L4" s="46">
        <v>9</v>
      </c>
      <c r="M4" s="46">
        <v>10</v>
      </c>
      <c r="N4" s="46">
        <v>11</v>
      </c>
      <c r="O4" s="46">
        <v>6</v>
      </c>
      <c r="P4" s="46">
        <v>7</v>
      </c>
      <c r="Q4" s="46">
        <v>14</v>
      </c>
      <c r="R4" s="46">
        <v>8</v>
      </c>
      <c r="S4" s="46">
        <v>9</v>
      </c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</row>
    <row r="5" spans="1:93" s="28" customFormat="1" x14ac:dyDescent="0.25">
      <c r="A5" s="23"/>
      <c r="B5" s="23"/>
      <c r="C5" s="23"/>
      <c r="D5" s="23"/>
      <c r="E5" s="32"/>
      <c r="F5" s="33"/>
      <c r="G5" s="32"/>
      <c r="H5" s="33"/>
      <c r="I5" s="70"/>
      <c r="J5" s="78"/>
      <c r="K5" s="78"/>
      <c r="L5" s="79"/>
      <c r="M5" s="80"/>
      <c r="N5" s="80"/>
      <c r="O5" s="160" t="s">
        <v>25</v>
      </c>
      <c r="P5" s="161"/>
      <c r="Q5" s="162"/>
      <c r="R5" s="163" t="s">
        <v>26</v>
      </c>
      <c r="S5" s="163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</row>
    <row r="6" spans="1:93" s="28" customFormat="1" x14ac:dyDescent="0.25">
      <c r="A6" s="23"/>
      <c r="B6" s="23"/>
      <c r="C6" s="23"/>
      <c r="D6" s="23"/>
      <c r="E6" s="32"/>
      <c r="F6" s="33"/>
      <c r="G6" s="34" t="s">
        <v>27</v>
      </c>
      <c r="H6" s="35"/>
      <c r="I6" s="72"/>
      <c r="J6" s="78"/>
      <c r="K6" s="78"/>
      <c r="L6" s="79"/>
      <c r="M6" s="80"/>
      <c r="N6" s="80"/>
      <c r="O6" s="73"/>
      <c r="P6" s="36"/>
      <c r="Q6" s="37"/>
      <c r="R6" s="31"/>
      <c r="S6" s="31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</row>
    <row r="7" spans="1:93" s="28" customFormat="1" ht="18.75" x14ac:dyDescent="0.25">
      <c r="A7" s="100">
        <v>1</v>
      </c>
      <c r="B7" s="98">
        <v>765</v>
      </c>
      <c r="C7" s="98"/>
      <c r="D7" s="98" t="s">
        <v>2</v>
      </c>
      <c r="E7" s="103" t="s">
        <v>1</v>
      </c>
      <c r="F7" s="104">
        <v>84</v>
      </c>
      <c r="G7" s="103" t="s">
        <v>4</v>
      </c>
      <c r="H7" s="102" t="s">
        <v>111</v>
      </c>
      <c r="I7" s="99">
        <v>39.700000000000003</v>
      </c>
      <c r="J7" s="99">
        <v>39.700000000000003</v>
      </c>
      <c r="K7" s="99">
        <v>161056.95045115732</v>
      </c>
      <c r="L7" s="107">
        <v>39.700000000000003</v>
      </c>
      <c r="M7" s="107">
        <v>39.700000000000003</v>
      </c>
      <c r="N7" s="107">
        <v>161056.95045115732</v>
      </c>
      <c r="O7" s="85">
        <v>0</v>
      </c>
      <c r="P7" s="85">
        <v>0</v>
      </c>
      <c r="Q7" s="85">
        <v>0</v>
      </c>
      <c r="R7" s="111">
        <v>39.700000000000003</v>
      </c>
      <c r="S7" s="111">
        <v>39.700000000000003</v>
      </c>
      <c r="T7" s="27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9"/>
      <c r="CO7" s="39"/>
    </row>
    <row r="8" spans="1:93" s="39" customFormat="1" ht="18.75" x14ac:dyDescent="0.25">
      <c r="A8" s="100">
        <v>2</v>
      </c>
      <c r="B8" s="98">
        <v>1873</v>
      </c>
      <c r="C8" s="98"/>
      <c r="D8" s="98" t="s">
        <v>2</v>
      </c>
      <c r="E8" s="103" t="s">
        <v>0</v>
      </c>
      <c r="F8" s="104">
        <v>441</v>
      </c>
      <c r="G8" s="103" t="s">
        <v>4</v>
      </c>
      <c r="H8" s="102" t="s">
        <v>116</v>
      </c>
      <c r="I8" s="99">
        <v>46.3</v>
      </c>
      <c r="J8" s="99">
        <v>46.3</v>
      </c>
      <c r="K8" s="99">
        <v>494380.71414347587</v>
      </c>
      <c r="L8" s="107">
        <v>46.3</v>
      </c>
      <c r="M8" s="107">
        <v>46.3</v>
      </c>
      <c r="N8" s="107">
        <v>494380.71414347587</v>
      </c>
      <c r="O8" s="85">
        <v>0</v>
      </c>
      <c r="P8" s="85">
        <v>0</v>
      </c>
      <c r="Q8" s="85">
        <v>0</v>
      </c>
      <c r="R8" s="111">
        <v>46.3</v>
      </c>
      <c r="S8" s="111">
        <v>46.3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40"/>
      <c r="CO8" s="40"/>
    </row>
    <row r="9" spans="1:93" s="39" customFormat="1" ht="18.75" x14ac:dyDescent="0.25">
      <c r="A9" s="100">
        <v>3</v>
      </c>
      <c r="B9" s="98">
        <v>2151</v>
      </c>
      <c r="C9" s="98"/>
      <c r="D9" s="98" t="s">
        <v>2</v>
      </c>
      <c r="E9" s="103" t="s">
        <v>0</v>
      </c>
      <c r="F9" s="104">
        <v>719</v>
      </c>
      <c r="G9" s="103" t="s">
        <v>4</v>
      </c>
      <c r="H9" s="102" t="s">
        <v>122</v>
      </c>
      <c r="I9" s="99">
        <v>41.1</v>
      </c>
      <c r="J9" s="99"/>
      <c r="K9" s="99">
        <v>84744.322351179333</v>
      </c>
      <c r="L9" s="107">
        <v>41.1</v>
      </c>
      <c r="M9" s="107"/>
      <c r="N9" s="107">
        <v>84744.322351179333</v>
      </c>
      <c r="O9" s="85">
        <v>0</v>
      </c>
      <c r="P9" s="85">
        <v>0</v>
      </c>
      <c r="Q9" s="85">
        <v>0</v>
      </c>
      <c r="R9" s="111">
        <v>41.1</v>
      </c>
      <c r="S9" s="111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40"/>
      <c r="CO9" s="40"/>
    </row>
    <row r="10" spans="1:93" s="42" customFormat="1" ht="15.6" customHeight="1" x14ac:dyDescent="0.25">
      <c r="A10" s="166" t="s">
        <v>29</v>
      </c>
      <c r="B10" s="167"/>
      <c r="C10" s="167"/>
      <c r="D10" s="167"/>
      <c r="E10" s="167"/>
      <c r="F10" s="167"/>
      <c r="G10" s="167"/>
      <c r="H10" s="167"/>
      <c r="I10" s="81">
        <f t="shared" ref="I10:S10" si="0">SUM(I7:I9)</f>
        <v>127.1</v>
      </c>
      <c r="J10" s="81">
        <f t="shared" si="0"/>
        <v>86</v>
      </c>
      <c r="K10" s="81">
        <f t="shared" si="0"/>
        <v>740181.98694581247</v>
      </c>
      <c r="L10" s="81">
        <f t="shared" si="0"/>
        <v>127.1</v>
      </c>
      <c r="M10" s="81">
        <f t="shared" si="0"/>
        <v>86</v>
      </c>
      <c r="N10" s="81">
        <f t="shared" si="0"/>
        <v>740181.98694581247</v>
      </c>
      <c r="O10" s="81">
        <f t="shared" si="0"/>
        <v>0</v>
      </c>
      <c r="P10" s="81">
        <f t="shared" si="0"/>
        <v>0</v>
      </c>
      <c r="Q10" s="81">
        <f t="shared" si="0"/>
        <v>0</v>
      </c>
      <c r="R10" s="74">
        <f t="shared" si="0"/>
        <v>127.1</v>
      </c>
      <c r="S10" s="74">
        <f t="shared" si="0"/>
        <v>86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</row>
    <row r="11" spans="1:93" s="28" customFormat="1" x14ac:dyDescent="0.25">
      <c r="A11" s="60"/>
      <c r="B11" s="60"/>
      <c r="C11" s="60"/>
      <c r="D11" s="47"/>
      <c r="E11" s="69"/>
      <c r="F11" s="70"/>
      <c r="G11" s="71" t="s">
        <v>28</v>
      </c>
      <c r="H11" s="72"/>
      <c r="I11" s="72"/>
      <c r="J11" s="78"/>
      <c r="K11" s="78"/>
      <c r="L11" s="79"/>
      <c r="M11" s="80"/>
      <c r="N11" s="80"/>
      <c r="O11" s="73"/>
      <c r="P11" s="61"/>
      <c r="Q11" s="62"/>
      <c r="R11" s="63"/>
      <c r="S11" s="61"/>
      <c r="T11" s="43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</row>
    <row r="12" spans="1:93" s="40" customFormat="1" ht="18.75" x14ac:dyDescent="0.25">
      <c r="A12" s="115">
        <v>10</v>
      </c>
      <c r="B12" s="98">
        <v>30</v>
      </c>
      <c r="C12" s="98"/>
      <c r="D12" s="98" t="s">
        <v>2</v>
      </c>
      <c r="E12" s="103" t="s">
        <v>3</v>
      </c>
      <c r="F12" s="104">
        <v>30</v>
      </c>
      <c r="G12" s="103" t="s">
        <v>4</v>
      </c>
      <c r="H12" s="102" t="s">
        <v>107</v>
      </c>
      <c r="I12" s="99">
        <v>289.89999999999998</v>
      </c>
      <c r="J12" s="99"/>
      <c r="K12" s="99">
        <v>1207031.2808163264</v>
      </c>
      <c r="L12" s="107">
        <v>289.89999999999998</v>
      </c>
      <c r="M12" s="107"/>
      <c r="N12" s="107">
        <v>1207031.2808163264</v>
      </c>
      <c r="O12" s="85">
        <f t="shared" ref="O12:O28" si="1">L12-R12</f>
        <v>162.69999999999999</v>
      </c>
      <c r="P12" s="85">
        <f t="shared" ref="P12:P28" si="2">M12-S12</f>
        <v>0</v>
      </c>
      <c r="Q12" s="85">
        <f>O12*N12/L12</f>
        <v>677419.76332810044</v>
      </c>
      <c r="R12" s="111">
        <v>127.2</v>
      </c>
      <c r="S12" s="111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9"/>
      <c r="CO12" s="39"/>
    </row>
    <row r="13" spans="1:93" s="40" customFormat="1" ht="18.75" x14ac:dyDescent="0.25">
      <c r="A13" s="115">
        <v>12</v>
      </c>
      <c r="B13" s="98">
        <v>68</v>
      </c>
      <c r="C13" s="98"/>
      <c r="D13" s="98" t="s">
        <v>2</v>
      </c>
      <c r="E13" s="103" t="s">
        <v>3</v>
      </c>
      <c r="F13" s="104">
        <v>68</v>
      </c>
      <c r="G13" s="103" t="s">
        <v>4</v>
      </c>
      <c r="H13" s="102" t="s">
        <v>106</v>
      </c>
      <c r="I13" s="99">
        <v>262.10000000000002</v>
      </c>
      <c r="J13" s="99">
        <v>95.5</v>
      </c>
      <c r="K13" s="99">
        <v>1115139.8820665735</v>
      </c>
      <c r="L13" s="107">
        <v>262.10000000000002</v>
      </c>
      <c r="M13" s="107">
        <v>95.5</v>
      </c>
      <c r="N13" s="107">
        <v>1115139.8820665735</v>
      </c>
      <c r="O13" s="85">
        <f t="shared" si="1"/>
        <v>231.8</v>
      </c>
      <c r="P13" s="85">
        <f t="shared" si="2"/>
        <v>95.5</v>
      </c>
      <c r="Q13" s="85">
        <f>O13*N13/L13</f>
        <v>986224.43595204782</v>
      </c>
      <c r="R13" s="111">
        <v>30.3</v>
      </c>
      <c r="S13" s="111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9"/>
      <c r="CO13" s="39"/>
    </row>
    <row r="14" spans="1:93" s="40" customFormat="1" ht="18.75" x14ac:dyDescent="0.25">
      <c r="A14" s="115">
        <v>2</v>
      </c>
      <c r="B14" s="98">
        <v>196</v>
      </c>
      <c r="C14" s="98"/>
      <c r="D14" s="98" t="s">
        <v>2</v>
      </c>
      <c r="E14" s="103" t="s">
        <v>3</v>
      </c>
      <c r="F14" s="104">
        <v>196</v>
      </c>
      <c r="G14" s="103" t="s">
        <v>4</v>
      </c>
      <c r="H14" s="102" t="s">
        <v>113</v>
      </c>
      <c r="I14" s="99">
        <v>77.8</v>
      </c>
      <c r="J14" s="99">
        <v>66.2</v>
      </c>
      <c r="K14" s="99">
        <v>290109.96633451036</v>
      </c>
      <c r="L14" s="107">
        <v>77.8</v>
      </c>
      <c r="M14" s="107">
        <v>66.2</v>
      </c>
      <c r="N14" s="107">
        <v>290109.96633451036</v>
      </c>
      <c r="O14" s="85">
        <f t="shared" si="1"/>
        <v>11.599999999999994</v>
      </c>
      <c r="P14" s="85">
        <f t="shared" si="2"/>
        <v>0</v>
      </c>
      <c r="Q14" s="85">
        <f>O14*N14/L14</f>
        <v>43255.470558872992</v>
      </c>
      <c r="R14" s="111">
        <v>66.2</v>
      </c>
      <c r="S14" s="111">
        <v>66.2</v>
      </c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9"/>
      <c r="CO14" s="39"/>
    </row>
    <row r="15" spans="1:93" s="40" customFormat="1" ht="18.75" x14ac:dyDescent="0.25">
      <c r="A15" s="115">
        <v>3</v>
      </c>
      <c r="B15" s="98">
        <v>234</v>
      </c>
      <c r="C15" s="98"/>
      <c r="D15" s="98" t="s">
        <v>2</v>
      </c>
      <c r="E15" s="103" t="s">
        <v>3</v>
      </c>
      <c r="F15" s="104">
        <v>234</v>
      </c>
      <c r="G15" s="103" t="s">
        <v>4</v>
      </c>
      <c r="H15" s="102" t="s">
        <v>114</v>
      </c>
      <c r="I15" s="99">
        <v>68</v>
      </c>
      <c r="J15" s="99">
        <v>55.7</v>
      </c>
      <c r="K15" s="99">
        <v>611015.80663725303</v>
      </c>
      <c r="L15" s="107">
        <v>68</v>
      </c>
      <c r="M15" s="107">
        <v>55.7</v>
      </c>
      <c r="N15" s="107">
        <v>611015.80663725303</v>
      </c>
      <c r="O15" s="85">
        <f t="shared" si="1"/>
        <v>12.299999999999997</v>
      </c>
      <c r="P15" s="85">
        <f t="shared" si="2"/>
        <v>0</v>
      </c>
      <c r="Q15" s="85">
        <v>0</v>
      </c>
      <c r="R15" s="111">
        <v>55.7</v>
      </c>
      <c r="S15" s="111">
        <v>55.7</v>
      </c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9"/>
      <c r="CO15" s="39"/>
    </row>
    <row r="16" spans="1:93" s="40" customFormat="1" ht="18.75" x14ac:dyDescent="0.25">
      <c r="A16" s="115">
        <v>14</v>
      </c>
      <c r="B16" s="98">
        <v>709</v>
      </c>
      <c r="C16" s="98"/>
      <c r="D16" s="98" t="s">
        <v>2</v>
      </c>
      <c r="E16" s="103" t="s">
        <v>1</v>
      </c>
      <c r="F16" s="104">
        <v>28</v>
      </c>
      <c r="G16" s="103" t="s">
        <v>4</v>
      </c>
      <c r="H16" s="102" t="s">
        <v>109</v>
      </c>
      <c r="I16" s="99">
        <v>476.9</v>
      </c>
      <c r="J16" s="99">
        <v>29.1</v>
      </c>
      <c r="K16" s="99">
        <v>5029359.4171819491</v>
      </c>
      <c r="L16" s="107">
        <v>476.9</v>
      </c>
      <c r="M16" s="107">
        <v>29.1</v>
      </c>
      <c r="N16" s="107">
        <v>5029359.4171819491</v>
      </c>
      <c r="O16" s="85">
        <f t="shared" si="1"/>
        <v>447.79999999999995</v>
      </c>
      <c r="P16" s="85">
        <f t="shared" si="2"/>
        <v>0</v>
      </c>
      <c r="Q16" s="85">
        <f t="shared" ref="Q16:Q28" si="3">O16*N16/L16</f>
        <v>4722472.524667806</v>
      </c>
      <c r="R16" s="111">
        <v>29.1</v>
      </c>
      <c r="S16" s="111">
        <v>29.1</v>
      </c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</row>
    <row r="17" spans="1:93" s="40" customFormat="1" ht="18.75" x14ac:dyDescent="0.25">
      <c r="A17" s="115">
        <v>1</v>
      </c>
      <c r="B17" s="98">
        <v>744</v>
      </c>
      <c r="C17" s="98"/>
      <c r="D17" s="98" t="s">
        <v>2</v>
      </c>
      <c r="E17" s="103" t="s">
        <v>1</v>
      </c>
      <c r="F17" s="104">
        <v>63</v>
      </c>
      <c r="G17" s="103" t="s">
        <v>4</v>
      </c>
      <c r="H17" s="102" t="s">
        <v>110</v>
      </c>
      <c r="I17" s="99">
        <v>28.3</v>
      </c>
      <c r="J17" s="99">
        <v>17</v>
      </c>
      <c r="K17" s="99">
        <v>140677.42246026261</v>
      </c>
      <c r="L17" s="107">
        <v>28.3</v>
      </c>
      <c r="M17" s="107">
        <v>17</v>
      </c>
      <c r="N17" s="107">
        <v>140677.42246026261</v>
      </c>
      <c r="O17" s="85">
        <f t="shared" si="1"/>
        <v>11.3</v>
      </c>
      <c r="P17" s="85">
        <f t="shared" si="2"/>
        <v>0</v>
      </c>
      <c r="Q17" s="85">
        <f t="shared" si="3"/>
        <v>56171.550310988256</v>
      </c>
      <c r="R17" s="111">
        <v>17</v>
      </c>
      <c r="S17" s="111">
        <v>17</v>
      </c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</row>
    <row r="18" spans="1:93" s="40" customFormat="1" ht="18.75" x14ac:dyDescent="0.25">
      <c r="A18" s="115">
        <v>15</v>
      </c>
      <c r="B18" s="98">
        <v>786</v>
      </c>
      <c r="C18" s="98"/>
      <c r="D18" s="98" t="s">
        <v>2</v>
      </c>
      <c r="E18" s="103" t="s">
        <v>1</v>
      </c>
      <c r="F18" s="104">
        <v>105</v>
      </c>
      <c r="G18" s="103" t="s">
        <v>4</v>
      </c>
      <c r="H18" s="102" t="s">
        <v>112</v>
      </c>
      <c r="I18" s="99">
        <v>509.3</v>
      </c>
      <c r="J18" s="99">
        <v>291.5</v>
      </c>
      <c r="K18" s="99">
        <v>4252380.0944853872</v>
      </c>
      <c r="L18" s="107">
        <v>509.3</v>
      </c>
      <c r="M18" s="107">
        <v>291.5</v>
      </c>
      <c r="N18" s="107">
        <v>4252380.0944853872</v>
      </c>
      <c r="O18" s="85">
        <f t="shared" si="1"/>
        <v>487.2</v>
      </c>
      <c r="P18" s="85">
        <f t="shared" si="2"/>
        <v>269.39999999999998</v>
      </c>
      <c r="Q18" s="85">
        <f t="shared" si="3"/>
        <v>4067857.0234307493</v>
      </c>
      <c r="R18" s="111">
        <v>22.1</v>
      </c>
      <c r="S18" s="111">
        <v>22.1</v>
      </c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</row>
    <row r="19" spans="1:93" s="40" customFormat="1" ht="18.75" x14ac:dyDescent="0.25">
      <c r="A19" s="115">
        <v>6</v>
      </c>
      <c r="B19" s="98">
        <v>883</v>
      </c>
      <c r="C19" s="98"/>
      <c r="D19" s="98" t="s">
        <v>2</v>
      </c>
      <c r="E19" s="103" t="s">
        <v>1</v>
      </c>
      <c r="F19" s="104">
        <v>202</v>
      </c>
      <c r="G19" s="103" t="s">
        <v>4</v>
      </c>
      <c r="H19" s="102" t="s">
        <v>115</v>
      </c>
      <c r="I19" s="99">
        <v>172.4</v>
      </c>
      <c r="J19" s="99">
        <v>43.1</v>
      </c>
      <c r="K19" s="99">
        <v>2842590.2454212452</v>
      </c>
      <c r="L19" s="107">
        <v>172.4</v>
      </c>
      <c r="M19" s="107">
        <v>43.1</v>
      </c>
      <c r="N19" s="107">
        <v>2842590.2454212452</v>
      </c>
      <c r="O19" s="85">
        <f t="shared" si="1"/>
        <v>129.30000000000001</v>
      </c>
      <c r="P19" s="85">
        <f t="shared" si="2"/>
        <v>0</v>
      </c>
      <c r="Q19" s="85">
        <f t="shared" si="3"/>
        <v>2131942.6840659338</v>
      </c>
      <c r="R19" s="111">
        <v>43.1</v>
      </c>
      <c r="S19" s="111">
        <v>43.1</v>
      </c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</row>
    <row r="20" spans="1:93" s="40" customFormat="1" ht="18.75" x14ac:dyDescent="0.25">
      <c r="A20" s="115">
        <v>13</v>
      </c>
      <c r="B20" s="98">
        <v>989</v>
      </c>
      <c r="C20" s="98">
        <v>371</v>
      </c>
      <c r="D20" s="98" t="s">
        <v>2</v>
      </c>
      <c r="E20" s="103" t="s">
        <v>1</v>
      </c>
      <c r="F20" s="104">
        <v>308</v>
      </c>
      <c r="G20" s="103" t="s">
        <v>4</v>
      </c>
      <c r="H20" s="102" t="s">
        <v>117</v>
      </c>
      <c r="I20" s="99">
        <v>437.4</v>
      </c>
      <c r="J20" s="99"/>
      <c r="K20" s="99">
        <v>1996486.6889025136</v>
      </c>
      <c r="L20" s="107">
        <v>437.4</v>
      </c>
      <c r="M20" s="107"/>
      <c r="N20" s="107">
        <v>1996486.6889025136</v>
      </c>
      <c r="O20" s="85">
        <f t="shared" si="1"/>
        <v>392</v>
      </c>
      <c r="P20" s="85">
        <f t="shared" si="2"/>
        <v>0</v>
      </c>
      <c r="Q20" s="85">
        <f t="shared" si="3"/>
        <v>1789261.0472103003</v>
      </c>
      <c r="R20" s="111">
        <v>45.4</v>
      </c>
      <c r="S20" s="111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</row>
    <row r="21" spans="1:93" s="40" customFormat="1" ht="18.75" x14ac:dyDescent="0.25">
      <c r="A21" s="115">
        <v>4</v>
      </c>
      <c r="B21" s="98">
        <v>1039</v>
      </c>
      <c r="C21" s="98">
        <v>493</v>
      </c>
      <c r="D21" s="98" t="s">
        <v>2</v>
      </c>
      <c r="E21" s="103" t="s">
        <v>1</v>
      </c>
      <c r="F21" s="104">
        <v>358</v>
      </c>
      <c r="G21" s="103" t="s">
        <v>4</v>
      </c>
      <c r="H21" s="102" t="s">
        <v>85</v>
      </c>
      <c r="I21" s="99">
        <v>93.9</v>
      </c>
      <c r="J21" s="99">
        <v>47</v>
      </c>
      <c r="K21" s="99">
        <v>685782.47438522254</v>
      </c>
      <c r="L21" s="112">
        <f>93.9-47</f>
        <v>46.900000000000006</v>
      </c>
      <c r="M21" s="112">
        <f>47-47</f>
        <v>0</v>
      </c>
      <c r="N21" s="107">
        <v>685782.47438522254</v>
      </c>
      <c r="O21" s="85">
        <f t="shared" si="1"/>
        <v>17.700000000000006</v>
      </c>
      <c r="P21" s="85">
        <f t="shared" si="2"/>
        <v>0</v>
      </c>
      <c r="Q21" s="85">
        <f t="shared" si="3"/>
        <v>258813.4284993271</v>
      </c>
      <c r="R21" s="111">
        <v>29.2</v>
      </c>
      <c r="S21" s="111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</row>
    <row r="22" spans="1:93" s="40" customFormat="1" ht="18.75" x14ac:dyDescent="0.25">
      <c r="A22" s="115">
        <v>17</v>
      </c>
      <c r="B22" s="98">
        <v>1155</v>
      </c>
      <c r="C22" s="98"/>
      <c r="D22" s="98" t="s">
        <v>2</v>
      </c>
      <c r="E22" s="103" t="s">
        <v>1</v>
      </c>
      <c r="F22" s="104">
        <v>474</v>
      </c>
      <c r="G22" s="103" t="s">
        <v>4</v>
      </c>
      <c r="H22" s="102" t="s">
        <v>124</v>
      </c>
      <c r="I22" s="99">
        <v>2404.1</v>
      </c>
      <c r="J22" s="99">
        <v>1103.7</v>
      </c>
      <c r="K22" s="99">
        <v>15546758.960076155</v>
      </c>
      <c r="L22" s="107">
        <v>2404.1</v>
      </c>
      <c r="M22" s="107">
        <v>1103.7</v>
      </c>
      <c r="N22" s="107">
        <v>15546758.960076155</v>
      </c>
      <c r="O22" s="85">
        <f t="shared" si="1"/>
        <v>2338.6999999999998</v>
      </c>
      <c r="P22" s="85">
        <f t="shared" si="2"/>
        <v>1026.8</v>
      </c>
      <c r="Q22" s="85">
        <f t="shared" si="3"/>
        <v>15123832.278162347</v>
      </c>
      <c r="R22" s="111">
        <v>65.400000000000006</v>
      </c>
      <c r="S22" s="111">
        <v>76.900000000000006</v>
      </c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</row>
    <row r="23" spans="1:93" s="40" customFormat="1" ht="18.75" x14ac:dyDescent="0.25">
      <c r="A23" s="115">
        <v>7</v>
      </c>
      <c r="B23" s="98">
        <v>1194</v>
      </c>
      <c r="C23" s="98"/>
      <c r="D23" s="98" t="s">
        <v>2</v>
      </c>
      <c r="E23" s="103" t="s">
        <v>1</v>
      </c>
      <c r="F23" s="104">
        <v>513</v>
      </c>
      <c r="G23" s="103" t="s">
        <v>4</v>
      </c>
      <c r="H23" s="102" t="s">
        <v>123</v>
      </c>
      <c r="I23" s="99">
        <v>152.19999999999999</v>
      </c>
      <c r="J23" s="99"/>
      <c r="K23" s="99">
        <v>2386517.2930049258</v>
      </c>
      <c r="L23" s="107">
        <v>152.19999999999999</v>
      </c>
      <c r="M23" s="107"/>
      <c r="N23" s="107">
        <v>2386517.2930049258</v>
      </c>
      <c r="O23" s="85">
        <f t="shared" si="1"/>
        <v>145.6</v>
      </c>
      <c r="P23" s="85">
        <f t="shared" si="2"/>
        <v>0</v>
      </c>
      <c r="Q23" s="85">
        <f t="shared" si="3"/>
        <v>2283028.3696551723</v>
      </c>
      <c r="R23" s="111">
        <v>6.6</v>
      </c>
      <c r="S23" s="111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</row>
    <row r="24" spans="1:93" s="40" customFormat="1" ht="18.75" x14ac:dyDescent="0.25">
      <c r="A24" s="115">
        <v>11</v>
      </c>
      <c r="B24" s="98">
        <v>1209</v>
      </c>
      <c r="C24" s="98"/>
      <c r="D24" s="98" t="s">
        <v>2</v>
      </c>
      <c r="E24" s="103" t="s">
        <v>1</v>
      </c>
      <c r="F24" s="104">
        <v>528</v>
      </c>
      <c r="G24" s="103" t="s">
        <v>4</v>
      </c>
      <c r="H24" s="102" t="s">
        <v>120</v>
      </c>
      <c r="I24" s="99">
        <f>218.5</f>
        <v>218.5</v>
      </c>
      <c r="J24" s="99">
        <v>14.3</v>
      </c>
      <c r="K24" s="99">
        <v>1161319.3158538451</v>
      </c>
      <c r="L24" s="107">
        <f>218.5</f>
        <v>218.5</v>
      </c>
      <c r="M24" s="107">
        <v>14.3</v>
      </c>
      <c r="N24" s="107">
        <v>1161319.3158538451</v>
      </c>
      <c r="O24" s="85">
        <f t="shared" si="1"/>
        <v>204.2</v>
      </c>
      <c r="P24" s="85">
        <f t="shared" si="2"/>
        <v>0</v>
      </c>
      <c r="Q24" s="85">
        <f t="shared" si="3"/>
        <v>1085315.3514753096</v>
      </c>
      <c r="R24" s="111">
        <v>14.3</v>
      </c>
      <c r="S24" s="111">
        <v>14.3</v>
      </c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</row>
    <row r="25" spans="1:93" s="40" customFormat="1" ht="18.75" x14ac:dyDescent="0.25">
      <c r="A25" s="115">
        <v>9</v>
      </c>
      <c r="B25" s="98">
        <v>1396</v>
      </c>
      <c r="C25" s="98"/>
      <c r="D25" s="98" t="s">
        <v>2</v>
      </c>
      <c r="E25" s="103" t="s">
        <v>1</v>
      </c>
      <c r="F25" s="104">
        <v>715</v>
      </c>
      <c r="G25" s="103" t="s">
        <v>4</v>
      </c>
      <c r="H25" s="102" t="s">
        <v>121</v>
      </c>
      <c r="I25" s="99">
        <v>173.5</v>
      </c>
      <c r="J25" s="99"/>
      <c r="K25" s="99">
        <v>797569.73721793783</v>
      </c>
      <c r="L25" s="107">
        <v>173.5</v>
      </c>
      <c r="M25" s="107"/>
      <c r="N25" s="107">
        <v>797569.73721793783</v>
      </c>
      <c r="O25" s="85">
        <f t="shared" si="1"/>
        <v>161.30000000000001</v>
      </c>
      <c r="P25" s="85">
        <f t="shared" si="2"/>
        <v>0</v>
      </c>
      <c r="Q25" s="85">
        <f t="shared" si="3"/>
        <v>741487.0237075123</v>
      </c>
      <c r="R25" s="111">
        <v>12.2</v>
      </c>
      <c r="S25" s="111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</row>
    <row r="26" spans="1:93" s="40" customFormat="1" ht="18.75" x14ac:dyDescent="0.25">
      <c r="A26" s="115">
        <v>5</v>
      </c>
      <c r="B26" s="98">
        <v>1486</v>
      </c>
      <c r="C26" s="98"/>
      <c r="D26" s="98" t="s">
        <v>2</v>
      </c>
      <c r="E26" s="103" t="s">
        <v>0</v>
      </c>
      <c r="F26" s="104">
        <v>54</v>
      </c>
      <c r="G26" s="103" t="s">
        <v>4</v>
      </c>
      <c r="H26" s="102" t="s">
        <v>108</v>
      </c>
      <c r="I26" s="99">
        <v>72.2</v>
      </c>
      <c r="J26" s="99">
        <v>49.1</v>
      </c>
      <c r="K26" s="99">
        <v>768680.03749714768</v>
      </c>
      <c r="L26" s="107">
        <v>72.2</v>
      </c>
      <c r="M26" s="107">
        <v>49.1</v>
      </c>
      <c r="N26" s="107">
        <v>768680.03749714768</v>
      </c>
      <c r="O26" s="85">
        <f t="shared" si="1"/>
        <v>23.1</v>
      </c>
      <c r="P26" s="85">
        <f t="shared" si="2"/>
        <v>0</v>
      </c>
      <c r="Q26" s="85">
        <f t="shared" si="3"/>
        <v>245935.02584742536</v>
      </c>
      <c r="R26" s="111">
        <v>49.1</v>
      </c>
      <c r="S26" s="111">
        <v>49.1</v>
      </c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</row>
    <row r="27" spans="1:93" s="40" customFormat="1" ht="18.75" x14ac:dyDescent="0.25">
      <c r="A27" s="115">
        <v>16</v>
      </c>
      <c r="B27" s="98">
        <v>1925</v>
      </c>
      <c r="C27" s="98"/>
      <c r="D27" s="98" t="s">
        <v>2</v>
      </c>
      <c r="E27" s="103" t="s">
        <v>0</v>
      </c>
      <c r="F27" s="104">
        <v>493</v>
      </c>
      <c r="G27" s="103" t="s">
        <v>4</v>
      </c>
      <c r="H27" s="102" t="s">
        <v>118</v>
      </c>
      <c r="I27" s="99">
        <v>577.5</v>
      </c>
      <c r="J27" s="99">
        <v>14.7</v>
      </c>
      <c r="K27" s="99">
        <v>535642.82583093434</v>
      </c>
      <c r="L27" s="107">
        <v>577.5</v>
      </c>
      <c r="M27" s="107">
        <v>14.7</v>
      </c>
      <c r="N27" s="107">
        <v>535642.82583093434</v>
      </c>
      <c r="O27" s="85">
        <f t="shared" si="1"/>
        <v>476.5</v>
      </c>
      <c r="P27" s="85">
        <f t="shared" si="2"/>
        <v>0</v>
      </c>
      <c r="Q27" s="85">
        <f t="shared" si="3"/>
        <v>441963.30131331633</v>
      </c>
      <c r="R27" s="111">
        <v>101</v>
      </c>
      <c r="S27" s="111">
        <v>14.7</v>
      </c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</row>
    <row r="28" spans="1:93" s="40" customFormat="1" ht="18.75" x14ac:dyDescent="0.25">
      <c r="A28" s="115">
        <v>8</v>
      </c>
      <c r="B28" s="98">
        <v>2121</v>
      </c>
      <c r="C28" s="98"/>
      <c r="D28" s="98" t="s">
        <v>2</v>
      </c>
      <c r="E28" s="103" t="s">
        <v>0</v>
      </c>
      <c r="F28" s="104">
        <v>689</v>
      </c>
      <c r="G28" s="103" t="s">
        <v>4</v>
      </c>
      <c r="H28" s="102" t="s">
        <v>119</v>
      </c>
      <c r="I28" s="99">
        <v>193.3</v>
      </c>
      <c r="J28" s="99">
        <v>27.3</v>
      </c>
      <c r="K28" s="99">
        <v>759648.85633159662</v>
      </c>
      <c r="L28" s="107">
        <v>193.3</v>
      </c>
      <c r="M28" s="107">
        <v>27.3</v>
      </c>
      <c r="N28" s="107">
        <v>759648.85633159662</v>
      </c>
      <c r="O28" s="85">
        <f t="shared" si="1"/>
        <v>130.5</v>
      </c>
      <c r="P28" s="85">
        <f t="shared" si="2"/>
        <v>0</v>
      </c>
      <c r="Q28" s="85">
        <f t="shared" si="3"/>
        <v>512851.40067911724</v>
      </c>
      <c r="R28" s="111">
        <v>62.8</v>
      </c>
      <c r="S28" s="111">
        <v>27.3</v>
      </c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9"/>
      <c r="CO28" s="39"/>
    </row>
    <row r="29" spans="1:93" x14ac:dyDescent="0.25">
      <c r="A29" s="157" t="s">
        <v>29</v>
      </c>
      <c r="B29" s="158"/>
      <c r="C29" s="158"/>
      <c r="D29" s="158"/>
      <c r="E29" s="158"/>
      <c r="F29" s="158"/>
      <c r="G29" s="158"/>
      <c r="H29" s="159"/>
      <c r="I29" s="75">
        <f t="shared" ref="I29:S29" si="4">SUM(I12:I28)</f>
        <v>6207.3</v>
      </c>
      <c r="J29" s="75">
        <f t="shared" si="4"/>
        <v>1854.2</v>
      </c>
      <c r="K29" s="75">
        <f t="shared" si="4"/>
        <v>40126710.304503784</v>
      </c>
      <c r="L29" s="75">
        <f t="shared" si="4"/>
        <v>6160.3</v>
      </c>
      <c r="M29" s="75">
        <f t="shared" si="4"/>
        <v>1807.2</v>
      </c>
      <c r="N29" s="75">
        <f t="shared" si="4"/>
        <v>40126710.304503784</v>
      </c>
      <c r="O29" s="75">
        <f t="shared" si="4"/>
        <v>5383.6</v>
      </c>
      <c r="P29" s="75">
        <f t="shared" si="4"/>
        <v>1391.6999999999998</v>
      </c>
      <c r="Q29" s="75">
        <f t="shared" si="4"/>
        <v>35167830.67886433</v>
      </c>
      <c r="R29" s="75">
        <f t="shared" si="4"/>
        <v>776.7</v>
      </c>
      <c r="S29" s="75">
        <f t="shared" si="4"/>
        <v>415.50000000000006</v>
      </c>
      <c r="T29" s="116">
        <f>R29+R10</f>
        <v>903.80000000000007</v>
      </c>
    </row>
    <row r="30" spans="1:93" x14ac:dyDescent="0.25">
      <c r="A30" s="154" t="s">
        <v>5</v>
      </c>
      <c r="B30" s="155"/>
      <c r="C30" s="155"/>
      <c r="D30" s="155"/>
      <c r="E30" s="155"/>
      <c r="F30" s="155"/>
      <c r="G30" s="155"/>
      <c r="H30" s="156"/>
      <c r="I30" s="82">
        <f t="shared" ref="I30:S30" si="5">I29+I10</f>
        <v>6334.4000000000005</v>
      </c>
      <c r="J30" s="82">
        <f t="shared" si="5"/>
        <v>1940.2</v>
      </c>
      <c r="K30" s="82">
        <f t="shared" si="5"/>
        <v>40866892.291449599</v>
      </c>
      <c r="L30" s="82">
        <f t="shared" si="5"/>
        <v>6287.4000000000005</v>
      </c>
      <c r="M30" s="82">
        <f t="shared" si="5"/>
        <v>1893.2</v>
      </c>
      <c r="N30" s="82">
        <f t="shared" si="5"/>
        <v>40866892.291449599</v>
      </c>
      <c r="O30" s="82">
        <f t="shared" si="5"/>
        <v>5383.6</v>
      </c>
      <c r="P30" s="82">
        <f t="shared" si="5"/>
        <v>1391.6999999999998</v>
      </c>
      <c r="Q30" s="82">
        <f t="shared" si="5"/>
        <v>35167830.67886433</v>
      </c>
      <c r="R30" s="82">
        <f t="shared" si="5"/>
        <v>903.80000000000007</v>
      </c>
      <c r="S30" s="82">
        <f t="shared" si="5"/>
        <v>501.50000000000006</v>
      </c>
      <c r="T30" s="116"/>
      <c r="U30" s="116"/>
    </row>
  </sheetData>
  <sortState ref="A25:S79">
    <sortCondition ref="B25:B79"/>
  </sortState>
  <mergeCells count="11">
    <mergeCell ref="M1:S1"/>
    <mergeCell ref="A2:S2"/>
    <mergeCell ref="E3:F3"/>
    <mergeCell ref="G3:H3"/>
    <mergeCell ref="A30:H30"/>
    <mergeCell ref="A29:H29"/>
    <mergeCell ref="O5:Q5"/>
    <mergeCell ref="R5:S5"/>
    <mergeCell ref="E4:F4"/>
    <mergeCell ref="G4:H4"/>
    <mergeCell ref="A10:H10"/>
  </mergeCells>
  <pageMargins left="0.25" right="0.25" top="0.75" bottom="0.75" header="0.3" footer="0.3"/>
  <pageSetup paperSize="9" scale="45" fitToHeight="0" orientation="landscape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78"/>
  <sheetViews>
    <sheetView topLeftCell="A45" zoomScale="55" zoomScaleNormal="55" workbookViewId="0">
      <selection activeCell="H56" sqref="H56"/>
    </sheetView>
  </sheetViews>
  <sheetFormatPr defaultRowHeight="15.75" x14ac:dyDescent="0.25"/>
  <cols>
    <col min="1" max="1" width="7.625" customWidth="1"/>
    <col min="2" max="2" width="38.375" bestFit="1" customWidth="1"/>
    <col min="3" max="3" width="43.125" bestFit="1" customWidth="1"/>
    <col min="4" max="4" width="19.125" style="93" bestFit="1" customWidth="1"/>
    <col min="5" max="5" width="19.875" bestFit="1" customWidth="1"/>
  </cols>
  <sheetData>
    <row r="5" spans="1:5" ht="112.5" x14ac:dyDescent="0.25">
      <c r="A5" s="3" t="s">
        <v>6</v>
      </c>
      <c r="B5" s="3" t="s">
        <v>23</v>
      </c>
      <c r="C5" s="87"/>
      <c r="D5" s="4" t="s">
        <v>16</v>
      </c>
      <c r="E5" s="90" t="s">
        <v>17</v>
      </c>
    </row>
    <row r="6" spans="1:5" ht="18" customHeight="1" x14ac:dyDescent="0.3">
      <c r="A6" s="88">
        <v>1</v>
      </c>
      <c r="B6" s="88">
        <v>3</v>
      </c>
      <c r="C6" s="88"/>
      <c r="D6" s="3"/>
      <c r="E6" s="91"/>
    </row>
    <row r="7" spans="1:5" ht="18.75" x14ac:dyDescent="0.25">
      <c r="A7" s="87">
        <v>1</v>
      </c>
      <c r="B7" s="84" t="s">
        <v>2</v>
      </c>
      <c r="C7" s="86" t="s">
        <v>33</v>
      </c>
      <c r="D7" s="76">
        <v>162.5</v>
      </c>
      <c r="E7" s="77"/>
    </row>
    <row r="8" spans="1:5" ht="18.75" x14ac:dyDescent="0.25">
      <c r="A8" s="87">
        <v>2</v>
      </c>
      <c r="B8" s="84" t="s">
        <v>2</v>
      </c>
      <c r="C8" s="86" t="s">
        <v>35</v>
      </c>
      <c r="D8" s="76">
        <v>30.6</v>
      </c>
      <c r="E8" s="77">
        <v>30.6</v>
      </c>
    </row>
    <row r="9" spans="1:5" ht="18.75" x14ac:dyDescent="0.25">
      <c r="A9" s="87">
        <v>3</v>
      </c>
      <c r="B9" s="84" t="s">
        <v>2</v>
      </c>
      <c r="C9" s="86" t="s">
        <v>37</v>
      </c>
      <c r="D9" s="76">
        <v>30.9</v>
      </c>
      <c r="E9" s="77">
        <v>30.9</v>
      </c>
    </row>
    <row r="10" spans="1:5" ht="18.75" x14ac:dyDescent="0.25">
      <c r="A10" s="87">
        <v>4</v>
      </c>
      <c r="B10" s="84" t="s">
        <v>2</v>
      </c>
      <c r="C10" s="86" t="s">
        <v>40</v>
      </c>
      <c r="D10" s="76">
        <v>34.299999999999997</v>
      </c>
      <c r="E10" s="77">
        <v>34.299999999999997</v>
      </c>
    </row>
    <row r="11" spans="1:5" ht="18.75" x14ac:dyDescent="0.25">
      <c r="A11" s="87">
        <v>5</v>
      </c>
      <c r="B11" s="84" t="s">
        <v>2</v>
      </c>
      <c r="C11" s="86" t="s">
        <v>50</v>
      </c>
      <c r="D11" s="76">
        <v>171.7</v>
      </c>
      <c r="E11" s="77"/>
    </row>
    <row r="12" spans="1:5" ht="18.75" x14ac:dyDescent="0.25">
      <c r="A12" s="87">
        <v>6</v>
      </c>
      <c r="B12" s="84" t="s">
        <v>2</v>
      </c>
      <c r="C12" s="86" t="s">
        <v>55</v>
      </c>
      <c r="D12" s="76">
        <v>16.3</v>
      </c>
      <c r="E12" s="77">
        <v>16.3</v>
      </c>
    </row>
    <row r="13" spans="1:5" ht="18.75" x14ac:dyDescent="0.25">
      <c r="A13" s="87">
        <v>7</v>
      </c>
      <c r="B13" s="84" t="s">
        <v>2</v>
      </c>
      <c r="C13" s="86" t="s">
        <v>59</v>
      </c>
      <c r="D13" s="76">
        <v>76.3</v>
      </c>
      <c r="E13" s="77">
        <v>76.3</v>
      </c>
    </row>
    <row r="14" spans="1:5" ht="18.75" x14ac:dyDescent="0.25">
      <c r="A14" s="87">
        <v>8</v>
      </c>
      <c r="B14" s="84" t="s">
        <v>2</v>
      </c>
      <c r="C14" s="86" t="s">
        <v>61</v>
      </c>
      <c r="D14" s="76">
        <v>104.9</v>
      </c>
      <c r="E14" s="77">
        <v>32.9</v>
      </c>
    </row>
    <row r="15" spans="1:5" ht="18.75" x14ac:dyDescent="0.25">
      <c r="A15" s="87">
        <v>9</v>
      </c>
      <c r="B15" s="84" t="s">
        <v>2</v>
      </c>
      <c r="C15" s="86" t="s">
        <v>71</v>
      </c>
      <c r="D15" s="76">
        <v>46.2</v>
      </c>
      <c r="E15" s="77">
        <v>46.2</v>
      </c>
    </row>
    <row r="16" spans="1:5" ht="18.75" x14ac:dyDescent="0.25">
      <c r="A16" s="87">
        <v>10</v>
      </c>
      <c r="B16" s="84" t="s">
        <v>2</v>
      </c>
      <c r="C16" s="86" t="s">
        <v>98</v>
      </c>
      <c r="D16" s="76">
        <v>45.7</v>
      </c>
      <c r="E16" s="77">
        <v>45.7</v>
      </c>
    </row>
    <row r="17" spans="1:5" ht="18.75" x14ac:dyDescent="0.25">
      <c r="A17" s="87">
        <v>11</v>
      </c>
      <c r="B17" s="84" t="s">
        <v>2</v>
      </c>
      <c r="C17" s="86" t="s">
        <v>99</v>
      </c>
      <c r="D17" s="76">
        <v>23.2</v>
      </c>
      <c r="E17" s="77"/>
    </row>
    <row r="18" spans="1:5" ht="18.75" x14ac:dyDescent="0.25">
      <c r="A18" s="87">
        <v>12</v>
      </c>
      <c r="B18" s="84" t="s">
        <v>2</v>
      </c>
      <c r="C18" s="86" t="s">
        <v>100</v>
      </c>
      <c r="D18" s="76">
        <v>48.2</v>
      </c>
      <c r="E18" s="77">
        <v>48.2</v>
      </c>
    </row>
    <row r="19" spans="1:5" ht="18.75" x14ac:dyDescent="0.25">
      <c r="A19" s="87">
        <v>13</v>
      </c>
      <c r="B19" s="84" t="s">
        <v>2</v>
      </c>
      <c r="C19" s="86" t="s">
        <v>101</v>
      </c>
      <c r="D19" s="76">
        <v>17.100000000000001</v>
      </c>
      <c r="E19" s="77">
        <v>17.100000000000001</v>
      </c>
    </row>
    <row r="20" spans="1:5" ht="18.75" x14ac:dyDescent="0.25">
      <c r="A20" s="87">
        <v>14</v>
      </c>
      <c r="B20" s="84" t="s">
        <v>2</v>
      </c>
      <c r="C20" s="86" t="s">
        <v>102</v>
      </c>
      <c r="D20" s="76">
        <v>345</v>
      </c>
      <c r="E20" s="77">
        <v>345</v>
      </c>
    </row>
    <row r="21" spans="1:5" ht="18.75" x14ac:dyDescent="0.25">
      <c r="A21" s="87">
        <v>15</v>
      </c>
      <c r="B21" s="84" t="s">
        <v>2</v>
      </c>
      <c r="C21" s="86" t="s">
        <v>103</v>
      </c>
      <c r="D21" s="76">
        <v>340.8</v>
      </c>
      <c r="E21" s="77">
        <v>340.8</v>
      </c>
    </row>
    <row r="22" spans="1:5" ht="18.75" x14ac:dyDescent="0.25">
      <c r="A22" s="87">
        <v>16</v>
      </c>
      <c r="B22" s="84" t="s">
        <v>2</v>
      </c>
      <c r="C22" s="86" t="s">
        <v>104</v>
      </c>
      <c r="D22" s="76">
        <v>47.6</v>
      </c>
      <c r="E22" s="77">
        <v>47.6</v>
      </c>
    </row>
    <row r="23" spans="1:5" ht="18.75" x14ac:dyDescent="0.25">
      <c r="A23" s="87">
        <v>17</v>
      </c>
      <c r="B23" s="84" t="s">
        <v>2</v>
      </c>
      <c r="C23" s="86" t="s">
        <v>69</v>
      </c>
      <c r="D23" s="76">
        <v>17.2</v>
      </c>
      <c r="E23" s="77"/>
    </row>
    <row r="24" spans="1:5" ht="18.75" x14ac:dyDescent="0.25">
      <c r="A24" s="87">
        <v>18</v>
      </c>
      <c r="B24" s="84" t="s">
        <v>2</v>
      </c>
      <c r="C24" s="86" t="s">
        <v>39</v>
      </c>
      <c r="D24" s="76">
        <v>32.4</v>
      </c>
      <c r="E24" s="77">
        <v>32.4</v>
      </c>
    </row>
    <row r="25" spans="1:5" ht="18.75" x14ac:dyDescent="0.25">
      <c r="A25" s="87">
        <v>19</v>
      </c>
      <c r="B25" s="84" t="s">
        <v>2</v>
      </c>
      <c r="C25" s="86" t="s">
        <v>85</v>
      </c>
      <c r="D25" s="76">
        <v>29.2</v>
      </c>
      <c r="E25" s="77"/>
    </row>
    <row r="26" spans="1:5" ht="18.75" x14ac:dyDescent="0.25">
      <c r="A26" s="87">
        <v>20</v>
      </c>
      <c r="B26" s="84" t="s">
        <v>2</v>
      </c>
      <c r="C26" s="86" t="s">
        <v>68</v>
      </c>
      <c r="D26" s="76">
        <v>120.8</v>
      </c>
      <c r="E26" s="77">
        <v>114.7</v>
      </c>
    </row>
    <row r="27" spans="1:5" ht="18.75" x14ac:dyDescent="0.25">
      <c r="A27" s="87">
        <v>21</v>
      </c>
      <c r="B27" s="84" t="s">
        <v>2</v>
      </c>
      <c r="C27" s="86" t="s">
        <v>63</v>
      </c>
      <c r="D27" s="76">
        <v>53.6</v>
      </c>
      <c r="E27" s="77">
        <v>46.2</v>
      </c>
    </row>
    <row r="28" spans="1:5" ht="18.75" x14ac:dyDescent="0.25">
      <c r="A28" s="87">
        <v>22</v>
      </c>
      <c r="B28" s="84" t="s">
        <v>2</v>
      </c>
      <c r="C28" s="86" t="s">
        <v>42</v>
      </c>
      <c r="D28" s="76">
        <v>29.9</v>
      </c>
      <c r="E28" s="77">
        <v>17.2</v>
      </c>
    </row>
    <row r="29" spans="1:5" ht="18.75" x14ac:dyDescent="0.25">
      <c r="A29" s="87">
        <v>23</v>
      </c>
      <c r="B29" s="84" t="s">
        <v>2</v>
      </c>
      <c r="C29" s="86" t="s">
        <v>91</v>
      </c>
      <c r="D29" s="76">
        <v>25.1</v>
      </c>
      <c r="E29" s="77">
        <v>25.1</v>
      </c>
    </row>
    <row r="30" spans="1:5" ht="18.75" x14ac:dyDescent="0.25">
      <c r="A30" s="87">
        <v>24</v>
      </c>
      <c r="B30" s="84" t="s">
        <v>2</v>
      </c>
      <c r="C30" s="86" t="s">
        <v>47</v>
      </c>
      <c r="D30" s="76">
        <v>153.5</v>
      </c>
      <c r="E30" s="77">
        <v>153.5</v>
      </c>
    </row>
    <row r="31" spans="1:5" ht="18.75" x14ac:dyDescent="0.25">
      <c r="A31" s="87">
        <v>25</v>
      </c>
      <c r="B31" s="84" t="s">
        <v>2</v>
      </c>
      <c r="C31" s="86" t="s">
        <v>67</v>
      </c>
      <c r="D31" s="76">
        <v>123.8</v>
      </c>
      <c r="E31" s="77">
        <v>115.1</v>
      </c>
    </row>
    <row r="32" spans="1:5" ht="18.75" x14ac:dyDescent="0.25">
      <c r="A32" s="87">
        <v>26</v>
      </c>
      <c r="B32" s="84" t="s">
        <v>2</v>
      </c>
      <c r="C32" s="86" t="s">
        <v>79</v>
      </c>
      <c r="D32" s="76">
        <v>17.100000000000001</v>
      </c>
      <c r="E32" s="77">
        <v>17.100000000000001</v>
      </c>
    </row>
    <row r="33" spans="1:5" ht="18.75" x14ac:dyDescent="0.25">
      <c r="A33" s="87">
        <v>27</v>
      </c>
      <c r="B33" s="84" t="s">
        <v>2</v>
      </c>
      <c r="C33" s="86" t="s">
        <v>52</v>
      </c>
      <c r="D33" s="76">
        <v>70.5</v>
      </c>
      <c r="E33" s="77">
        <v>70.5</v>
      </c>
    </row>
    <row r="34" spans="1:5" ht="18.75" x14ac:dyDescent="0.25">
      <c r="A34" s="87">
        <v>28</v>
      </c>
      <c r="B34" s="84" t="s">
        <v>2</v>
      </c>
      <c r="C34" s="86" t="s">
        <v>84</v>
      </c>
      <c r="D34" s="76">
        <v>29.9</v>
      </c>
      <c r="E34" s="77"/>
    </row>
    <row r="35" spans="1:5" ht="18.75" x14ac:dyDescent="0.25">
      <c r="A35" s="87">
        <v>29</v>
      </c>
      <c r="B35" s="84" t="s">
        <v>2</v>
      </c>
      <c r="C35" s="86" t="s">
        <v>83</v>
      </c>
      <c r="D35" s="76">
        <v>11.5</v>
      </c>
      <c r="E35" s="77"/>
    </row>
    <row r="36" spans="1:5" ht="18.75" x14ac:dyDescent="0.25">
      <c r="A36" s="87">
        <v>30</v>
      </c>
      <c r="B36" s="84" t="s">
        <v>2</v>
      </c>
      <c r="C36" s="86" t="s">
        <v>32</v>
      </c>
      <c r="D36" s="76">
        <v>15.3</v>
      </c>
      <c r="E36" s="77">
        <v>15.3</v>
      </c>
    </row>
    <row r="37" spans="1:5" ht="18.75" x14ac:dyDescent="0.25">
      <c r="A37" s="87">
        <v>31</v>
      </c>
      <c r="B37" s="84" t="s">
        <v>2</v>
      </c>
      <c r="C37" s="86" t="s">
        <v>72</v>
      </c>
      <c r="D37" s="76">
        <v>47.4</v>
      </c>
      <c r="E37" s="77">
        <v>47.4</v>
      </c>
    </row>
    <row r="38" spans="1:5" ht="18.75" x14ac:dyDescent="0.25">
      <c r="A38" s="87">
        <v>32</v>
      </c>
      <c r="B38" s="84" t="s">
        <v>2</v>
      </c>
      <c r="C38" s="86" t="s">
        <v>90</v>
      </c>
      <c r="D38" s="76">
        <v>53.5</v>
      </c>
      <c r="E38" s="77">
        <v>53.5</v>
      </c>
    </row>
    <row r="39" spans="1:5" ht="18.75" x14ac:dyDescent="0.25">
      <c r="A39" s="87">
        <v>33</v>
      </c>
      <c r="B39" s="84" t="s">
        <v>2</v>
      </c>
      <c r="C39" s="86" t="s">
        <v>89</v>
      </c>
      <c r="D39" s="76">
        <v>46.5</v>
      </c>
      <c r="E39" s="77">
        <v>46.5</v>
      </c>
    </row>
    <row r="40" spans="1:5" ht="18.75" x14ac:dyDescent="0.25">
      <c r="A40" s="87">
        <v>34</v>
      </c>
      <c r="B40" s="84" t="s">
        <v>2</v>
      </c>
      <c r="C40" s="86" t="s">
        <v>95</v>
      </c>
      <c r="D40" s="76">
        <v>31.4</v>
      </c>
      <c r="E40" s="77">
        <v>31.4</v>
      </c>
    </row>
    <row r="41" spans="1:5" ht="18.75" x14ac:dyDescent="0.25">
      <c r="A41" s="87">
        <v>35</v>
      </c>
      <c r="B41" s="84" t="s">
        <v>2</v>
      </c>
      <c r="C41" s="86" t="s">
        <v>38</v>
      </c>
      <c r="D41" s="76">
        <v>92.8</v>
      </c>
      <c r="E41" s="77">
        <v>92.8</v>
      </c>
    </row>
    <row r="42" spans="1:5" ht="18.75" x14ac:dyDescent="0.25">
      <c r="A42" s="87">
        <v>36</v>
      </c>
      <c r="B42" s="84" t="s">
        <v>2</v>
      </c>
      <c r="C42" s="86" t="s">
        <v>54</v>
      </c>
      <c r="D42" s="76">
        <v>148.19999999999999</v>
      </c>
      <c r="E42" s="77">
        <v>148.19999999999999</v>
      </c>
    </row>
    <row r="43" spans="1:5" ht="18.75" x14ac:dyDescent="0.25">
      <c r="A43" s="87">
        <v>37</v>
      </c>
      <c r="B43" s="84" t="s">
        <v>2</v>
      </c>
      <c r="C43" s="86" t="s">
        <v>70</v>
      </c>
      <c r="D43" s="76">
        <v>17</v>
      </c>
      <c r="E43" s="77">
        <v>17</v>
      </c>
    </row>
    <row r="44" spans="1:5" ht="18.75" x14ac:dyDescent="0.25">
      <c r="A44" s="87">
        <v>38</v>
      </c>
      <c r="B44" s="84" t="s">
        <v>2</v>
      </c>
      <c r="C44" s="86" t="s">
        <v>66</v>
      </c>
      <c r="D44" s="76">
        <v>82.4</v>
      </c>
      <c r="E44" s="77">
        <v>74.900000000000006</v>
      </c>
    </row>
    <row r="45" spans="1:5" ht="18.75" x14ac:dyDescent="0.25">
      <c r="A45" s="87">
        <v>39</v>
      </c>
      <c r="B45" s="84" t="s">
        <v>2</v>
      </c>
      <c r="C45" s="86" t="s">
        <v>43</v>
      </c>
      <c r="D45" s="76">
        <v>108.4</v>
      </c>
      <c r="E45" s="77">
        <v>108.4</v>
      </c>
    </row>
    <row r="46" spans="1:5" ht="18.75" x14ac:dyDescent="0.25">
      <c r="A46" s="87">
        <v>40</v>
      </c>
      <c r="B46" s="84" t="s">
        <v>2</v>
      </c>
      <c r="C46" s="86" t="s">
        <v>82</v>
      </c>
      <c r="D46" s="76">
        <v>13.4</v>
      </c>
      <c r="E46" s="77">
        <v>13.4</v>
      </c>
    </row>
    <row r="47" spans="1:5" ht="18.75" x14ac:dyDescent="0.25">
      <c r="A47" s="87">
        <v>41</v>
      </c>
      <c r="B47" s="84" t="s">
        <v>2</v>
      </c>
      <c r="C47" s="86" t="s">
        <v>94</v>
      </c>
      <c r="D47" s="76">
        <v>138.19999999999999</v>
      </c>
      <c r="E47" s="77">
        <v>138.19999999999999</v>
      </c>
    </row>
    <row r="48" spans="1:5" ht="18.75" x14ac:dyDescent="0.25">
      <c r="A48" s="87">
        <v>42</v>
      </c>
      <c r="B48" s="84" t="s">
        <v>2</v>
      </c>
      <c r="C48" s="86" t="s">
        <v>65</v>
      </c>
      <c r="D48" s="76">
        <v>55.3</v>
      </c>
      <c r="E48" s="77"/>
    </row>
    <row r="49" spans="1:5" ht="18.75" x14ac:dyDescent="0.25">
      <c r="A49" s="87">
        <v>43</v>
      </c>
      <c r="B49" s="84" t="s">
        <v>2</v>
      </c>
      <c r="C49" s="86" t="s">
        <v>64</v>
      </c>
      <c r="D49" s="76">
        <v>33.1</v>
      </c>
      <c r="E49" s="77"/>
    </row>
    <row r="50" spans="1:5" ht="18.75" x14ac:dyDescent="0.25">
      <c r="A50" s="87">
        <v>44</v>
      </c>
      <c r="B50" s="84" t="s">
        <v>2</v>
      </c>
      <c r="C50" s="86" t="s">
        <v>88</v>
      </c>
      <c r="D50" s="76">
        <v>44.7</v>
      </c>
      <c r="E50" s="77">
        <v>44.7</v>
      </c>
    </row>
    <row r="51" spans="1:5" ht="18.75" x14ac:dyDescent="0.25">
      <c r="A51" s="87">
        <v>45</v>
      </c>
      <c r="B51" s="84" t="s">
        <v>2</v>
      </c>
      <c r="C51" s="86" t="s">
        <v>75</v>
      </c>
      <c r="D51" s="76">
        <v>17.2</v>
      </c>
      <c r="E51" s="77">
        <v>17.2</v>
      </c>
    </row>
    <row r="52" spans="1:5" ht="18.75" x14ac:dyDescent="0.25">
      <c r="A52" s="87">
        <v>46</v>
      </c>
      <c r="B52" s="84" t="s">
        <v>2</v>
      </c>
      <c r="C52" s="86" t="s">
        <v>76</v>
      </c>
      <c r="D52" s="76">
        <v>30.8</v>
      </c>
      <c r="E52" s="77">
        <v>30.8</v>
      </c>
    </row>
    <row r="53" spans="1:5" ht="18.75" x14ac:dyDescent="0.25">
      <c r="A53" s="87">
        <v>47</v>
      </c>
      <c r="B53" s="84" t="s">
        <v>2</v>
      </c>
      <c r="C53" s="86" t="s">
        <v>78</v>
      </c>
      <c r="D53" s="76">
        <v>16.2</v>
      </c>
      <c r="E53" s="77"/>
    </row>
    <row r="54" spans="1:5" ht="18.75" x14ac:dyDescent="0.25">
      <c r="A54" s="87">
        <v>48</v>
      </c>
      <c r="B54" s="84" t="s">
        <v>2</v>
      </c>
      <c r="C54" s="86" t="s">
        <v>45</v>
      </c>
      <c r="D54" s="76">
        <v>303.39999999999998</v>
      </c>
      <c r="E54" s="77">
        <v>30.9</v>
      </c>
    </row>
    <row r="55" spans="1:5" ht="18.75" x14ac:dyDescent="0.25">
      <c r="A55" s="87">
        <v>49</v>
      </c>
      <c r="B55" s="84" t="s">
        <v>2</v>
      </c>
      <c r="C55" s="86" t="s">
        <v>41</v>
      </c>
      <c r="D55" s="76">
        <v>15.5</v>
      </c>
      <c r="E55" s="77"/>
    </row>
    <row r="56" spans="1:5" ht="18.75" x14ac:dyDescent="0.25">
      <c r="A56" s="87">
        <v>50</v>
      </c>
      <c r="B56" s="84" t="s">
        <v>2</v>
      </c>
      <c r="C56" s="86" t="s">
        <v>93</v>
      </c>
      <c r="D56" s="76">
        <v>7.6</v>
      </c>
      <c r="E56" s="77"/>
    </row>
    <row r="57" spans="1:5" ht="18.75" x14ac:dyDescent="0.25">
      <c r="A57" s="87">
        <v>51</v>
      </c>
      <c r="B57" s="84" t="s">
        <v>2</v>
      </c>
      <c r="C57" s="86" t="s">
        <v>36</v>
      </c>
      <c r="D57" s="76">
        <v>32.6</v>
      </c>
      <c r="E57" s="77"/>
    </row>
    <row r="58" spans="1:5" ht="18.75" x14ac:dyDescent="0.25">
      <c r="A58" s="87">
        <v>52</v>
      </c>
      <c r="B58" s="84" t="s">
        <v>2</v>
      </c>
      <c r="C58" s="86" t="s">
        <v>97</v>
      </c>
      <c r="D58" s="76">
        <v>24.6</v>
      </c>
      <c r="E58" s="77"/>
    </row>
    <row r="59" spans="1:5" ht="18.75" x14ac:dyDescent="0.25">
      <c r="A59" s="87">
        <v>53</v>
      </c>
      <c r="B59" s="84" t="s">
        <v>2</v>
      </c>
      <c r="C59" s="86" t="s">
        <v>81</v>
      </c>
      <c r="D59" s="76">
        <v>143.5</v>
      </c>
      <c r="E59" s="77">
        <v>143.5</v>
      </c>
    </row>
    <row r="60" spans="1:5" ht="18.75" x14ac:dyDescent="0.25">
      <c r="A60" s="87">
        <v>54</v>
      </c>
      <c r="B60" s="84" t="s">
        <v>2</v>
      </c>
      <c r="C60" s="86" t="s">
        <v>86</v>
      </c>
      <c r="D60" s="76">
        <v>21.3</v>
      </c>
      <c r="E60" s="77">
        <v>21.3</v>
      </c>
    </row>
    <row r="61" spans="1:5" ht="18.75" x14ac:dyDescent="0.25">
      <c r="A61" s="87">
        <v>55</v>
      </c>
      <c r="B61" s="84" t="s">
        <v>2</v>
      </c>
      <c r="C61" s="86" t="s">
        <v>80</v>
      </c>
      <c r="D61" s="76">
        <v>39.4</v>
      </c>
      <c r="E61" s="77"/>
    </row>
    <row r="62" spans="1:5" ht="18.75" x14ac:dyDescent="0.25">
      <c r="A62" s="87">
        <v>56</v>
      </c>
      <c r="B62" s="84" t="s">
        <v>2</v>
      </c>
      <c r="C62" s="86" t="s">
        <v>62</v>
      </c>
      <c r="D62" s="76">
        <v>35</v>
      </c>
      <c r="E62" s="77">
        <v>35</v>
      </c>
    </row>
    <row r="63" spans="1:5" ht="18.75" x14ac:dyDescent="0.25">
      <c r="A63" s="87">
        <v>57</v>
      </c>
      <c r="B63" s="84" t="s">
        <v>2</v>
      </c>
      <c r="C63" s="86" t="s">
        <v>92</v>
      </c>
      <c r="D63" s="76">
        <v>48</v>
      </c>
      <c r="E63" s="77">
        <v>48</v>
      </c>
    </row>
    <row r="64" spans="1:5" ht="18.75" x14ac:dyDescent="0.25">
      <c r="A64" s="87">
        <v>58</v>
      </c>
      <c r="B64" s="84" t="s">
        <v>2</v>
      </c>
      <c r="C64" s="86" t="s">
        <v>57</v>
      </c>
      <c r="D64" s="76">
        <v>45.2</v>
      </c>
      <c r="E64" s="77">
        <v>45.2</v>
      </c>
    </row>
    <row r="65" spans="1:5" ht="18.75" x14ac:dyDescent="0.25">
      <c r="A65" s="87">
        <v>59</v>
      </c>
      <c r="B65" s="84" t="s">
        <v>2</v>
      </c>
      <c r="C65" s="86" t="s">
        <v>49</v>
      </c>
      <c r="D65" s="76">
        <v>4.2</v>
      </c>
      <c r="E65" s="77"/>
    </row>
    <row r="66" spans="1:5" ht="18.75" x14ac:dyDescent="0.25">
      <c r="A66" s="87">
        <v>60</v>
      </c>
      <c r="B66" s="84" t="s">
        <v>2</v>
      </c>
      <c r="C66" s="86" t="s">
        <v>60</v>
      </c>
      <c r="D66" s="76">
        <v>7.6</v>
      </c>
      <c r="E66" s="77"/>
    </row>
    <row r="67" spans="1:5" ht="18.75" x14ac:dyDescent="0.25">
      <c r="A67" s="87">
        <v>61</v>
      </c>
      <c r="B67" s="84" t="s">
        <v>2</v>
      </c>
      <c r="C67" s="86" t="s">
        <v>48</v>
      </c>
      <c r="D67" s="76">
        <v>12.7</v>
      </c>
      <c r="E67" s="77">
        <v>12.7</v>
      </c>
    </row>
    <row r="68" spans="1:5" ht="18.75" x14ac:dyDescent="0.25">
      <c r="A68" s="87">
        <v>62</v>
      </c>
      <c r="B68" s="84" t="s">
        <v>2</v>
      </c>
      <c r="C68" s="86" t="s">
        <v>58</v>
      </c>
      <c r="D68" s="76">
        <v>14.8</v>
      </c>
      <c r="E68" s="77">
        <v>14.8</v>
      </c>
    </row>
    <row r="69" spans="1:5" ht="18.75" x14ac:dyDescent="0.25">
      <c r="A69" s="87">
        <v>63</v>
      </c>
      <c r="B69" s="84" t="s">
        <v>2</v>
      </c>
      <c r="C69" s="86" t="s">
        <v>53</v>
      </c>
      <c r="D69" s="76">
        <v>105.9</v>
      </c>
      <c r="E69" s="77">
        <v>105.9</v>
      </c>
    </row>
    <row r="70" spans="1:5" ht="18.75" x14ac:dyDescent="0.25">
      <c r="A70" s="87">
        <v>64</v>
      </c>
      <c r="B70" s="84" t="s">
        <v>2</v>
      </c>
      <c r="C70" s="86" t="s">
        <v>34</v>
      </c>
      <c r="D70" s="76">
        <v>15.5</v>
      </c>
      <c r="E70" s="77">
        <v>15.5</v>
      </c>
    </row>
    <row r="71" spans="1:5" ht="18.75" x14ac:dyDescent="0.25">
      <c r="A71" s="87">
        <v>65</v>
      </c>
      <c r="B71" s="84" t="s">
        <v>2</v>
      </c>
      <c r="C71" s="86" t="s">
        <v>44</v>
      </c>
      <c r="D71" s="76">
        <v>177.3</v>
      </c>
      <c r="E71" s="77">
        <v>177.3</v>
      </c>
    </row>
    <row r="72" spans="1:5" ht="18.75" x14ac:dyDescent="0.25">
      <c r="A72" s="87">
        <v>66</v>
      </c>
      <c r="B72" s="84" t="s">
        <v>2</v>
      </c>
      <c r="C72" s="86" t="s">
        <v>77</v>
      </c>
      <c r="D72" s="76">
        <v>61.099999999999994</v>
      </c>
      <c r="E72" s="77">
        <v>61.099999999999994</v>
      </c>
    </row>
    <row r="73" spans="1:5" ht="18.75" x14ac:dyDescent="0.25">
      <c r="A73" s="87">
        <v>67</v>
      </c>
      <c r="B73" s="84" t="s">
        <v>2</v>
      </c>
      <c r="C73" s="86" t="s">
        <v>46</v>
      </c>
      <c r="D73" s="76">
        <v>81.099999999999994</v>
      </c>
      <c r="E73" s="77"/>
    </row>
    <row r="74" spans="1:5" ht="18.75" x14ac:dyDescent="0.25">
      <c r="A74" s="87">
        <v>68</v>
      </c>
      <c r="B74" s="84" t="s">
        <v>2</v>
      </c>
      <c r="C74" s="86" t="s">
        <v>51</v>
      </c>
      <c r="D74" s="76">
        <v>82.7</v>
      </c>
      <c r="E74" s="77">
        <v>82.7</v>
      </c>
    </row>
    <row r="75" spans="1:5" ht="18.75" x14ac:dyDescent="0.25">
      <c r="A75" s="87">
        <v>69</v>
      </c>
      <c r="B75" s="84" t="s">
        <v>2</v>
      </c>
      <c r="C75" s="86" t="s">
        <v>96</v>
      </c>
      <c r="D75" s="76">
        <v>49.7</v>
      </c>
      <c r="E75" s="77">
        <v>49.7</v>
      </c>
    </row>
    <row r="76" spans="1:5" ht="18.75" x14ac:dyDescent="0.25">
      <c r="A76" s="87">
        <v>70</v>
      </c>
      <c r="B76" s="84" t="s">
        <v>2</v>
      </c>
      <c r="C76" s="86" t="s">
        <v>87</v>
      </c>
      <c r="D76" s="76">
        <v>22.1</v>
      </c>
      <c r="E76" s="77">
        <v>22.1</v>
      </c>
    </row>
    <row r="77" spans="1:5" ht="18.75" x14ac:dyDescent="0.25">
      <c r="A77" s="87">
        <v>71</v>
      </c>
      <c r="B77" s="84" t="s">
        <v>2</v>
      </c>
      <c r="C77" s="86" t="s">
        <v>56</v>
      </c>
      <c r="D77" s="76">
        <v>20</v>
      </c>
      <c r="E77" s="77"/>
    </row>
    <row r="78" spans="1:5" ht="18.75" x14ac:dyDescent="0.25">
      <c r="A78" s="168" t="s">
        <v>105</v>
      </c>
      <c r="B78" s="168"/>
      <c r="C78" s="168"/>
      <c r="D78" s="85">
        <f t="shared" ref="D78" si="0">SUM(D7:D77)</f>
        <v>4618.4000000000005</v>
      </c>
      <c r="E78" s="92">
        <f>SUM(E7:E77)</f>
        <v>3449.0999999999995</v>
      </c>
    </row>
  </sheetData>
  <mergeCells count="1">
    <mergeCell ref="A78:C7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Q1"/>
    </sheetView>
  </sheetViews>
  <sheetFormatPr defaultRowHeight="15.75" x14ac:dyDescent="0.25"/>
  <sheetData>
    <row r="1" spans="1:17" ht="18.75" x14ac:dyDescent="0.25">
      <c r="A1" s="98">
        <v>30</v>
      </c>
      <c r="B1" s="98">
        <v>68</v>
      </c>
      <c r="C1" s="98">
        <v>196</v>
      </c>
      <c r="D1" s="98">
        <v>234</v>
      </c>
      <c r="E1" s="98">
        <v>709</v>
      </c>
      <c r="F1" s="98">
        <v>744</v>
      </c>
      <c r="G1" s="98">
        <v>786</v>
      </c>
      <c r="H1" s="98">
        <v>883</v>
      </c>
      <c r="I1" s="98">
        <v>989</v>
      </c>
      <c r="J1" s="98">
        <v>1039</v>
      </c>
      <c r="K1" s="98">
        <v>1155</v>
      </c>
      <c r="L1" s="98">
        <v>1194</v>
      </c>
      <c r="M1" s="98">
        <v>1209</v>
      </c>
      <c r="N1" s="98">
        <v>1396</v>
      </c>
      <c r="O1" s="98">
        <v>1486</v>
      </c>
      <c r="P1" s="98">
        <v>1925</v>
      </c>
      <c r="Q1" s="98">
        <v>2121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приложение  (чистовик)</vt:lpstr>
      <vt:lpstr>приложение (расчетная)</vt:lpstr>
      <vt:lpstr>к докладу Р.Р.</vt:lpstr>
      <vt:lpstr>в приказ</vt:lpstr>
      <vt:lpstr>Лист1</vt:lpstr>
      <vt:lpstr>'к докладу Р.Р.'!Заголовки_для_печати</vt:lpstr>
      <vt:lpstr>'приложение  (чистовик)'!Заголовки_для_печати</vt:lpstr>
      <vt:lpstr>'к докладу Р.Р.'!Область_печати</vt:lpstr>
      <vt:lpstr>'приложение (расчетная)'!Область_печати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</dc:creator>
  <cp:lastModifiedBy>Ю. Токарева</cp:lastModifiedBy>
  <cp:lastPrinted>2017-12-06T07:00:16Z</cp:lastPrinted>
  <dcterms:created xsi:type="dcterms:W3CDTF">2005-05-11T10:29:54Z</dcterms:created>
  <dcterms:modified xsi:type="dcterms:W3CDTF">2017-12-18T08:54:56Z</dcterms:modified>
</cp:coreProperties>
</file>